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016" activeTab="2"/>
  </bookViews>
  <sheets>
    <sheet name="第一批审核结果公示" sheetId="9" r:id="rId1"/>
    <sheet name="吴中区" sheetId="11" r:id="rId2"/>
    <sheet name="相城区" sheetId="12" r:id="rId3"/>
    <sheet name="工业园区" sheetId="13" r:id="rId4"/>
    <sheet name="高新区" sheetId="14" r:id="rId5"/>
    <sheet name="吴江区" sheetId="15" r:id="rId6"/>
  </sheets>
  <definedNames>
    <definedName name="_xlnm.Print_Titles" localSheetId="1">吴中区!$A$1:$IV$5</definedName>
    <definedName name="_xlnm.Print_Titles" localSheetId="2">相城区!$A$2:$IV$5</definedName>
  </definedNames>
  <calcPr calcId="125725" concurrentCalc="0"/>
</workbook>
</file>

<file path=xl/calcChain.xml><?xml version="1.0" encoding="utf-8"?>
<calcChain xmlns="http://schemas.openxmlformats.org/spreadsheetml/2006/main">
  <c r="R20" i="13"/>
  <c r="R6"/>
  <c r="R45" i="14"/>
  <c r="Q45"/>
  <c r="P45"/>
  <c r="D11" i="15"/>
  <c r="G11"/>
  <c r="J11"/>
  <c r="M11"/>
  <c r="P11"/>
  <c r="E11"/>
  <c r="H11"/>
  <c r="K11"/>
  <c r="N11"/>
  <c r="Q11"/>
  <c r="R11"/>
  <c r="P12"/>
  <c r="Q12"/>
  <c r="R12"/>
  <c r="P13"/>
  <c r="Q13"/>
  <c r="R13"/>
  <c r="P14"/>
  <c r="Q14"/>
  <c r="R14"/>
  <c r="P15"/>
  <c r="Q15"/>
  <c r="R15"/>
  <c r="P16"/>
  <c r="Q16"/>
  <c r="R16"/>
  <c r="P17"/>
  <c r="Q17"/>
  <c r="R17"/>
  <c r="R18"/>
  <c r="P19"/>
  <c r="Q19"/>
  <c r="R19"/>
  <c r="D25"/>
  <c r="G25"/>
  <c r="J25"/>
  <c r="M25"/>
  <c r="P25"/>
  <c r="E25"/>
  <c r="H25"/>
  <c r="K25"/>
  <c r="N25"/>
  <c r="Q25"/>
  <c r="R25"/>
  <c r="D36"/>
  <c r="G36"/>
  <c r="J36"/>
  <c r="P36"/>
  <c r="E36"/>
  <c r="H36"/>
  <c r="K36"/>
  <c r="Q36"/>
  <c r="R36"/>
  <c r="J42"/>
  <c r="P42"/>
  <c r="K42"/>
  <c r="Q42"/>
  <c r="R42"/>
  <c r="P43"/>
  <c r="Q43"/>
  <c r="R43"/>
  <c r="P44"/>
  <c r="Q44"/>
  <c r="R44"/>
  <c r="P45"/>
  <c r="Q45"/>
  <c r="R45"/>
  <c r="P46"/>
  <c r="Q46"/>
  <c r="R46"/>
  <c r="P47"/>
  <c r="Q47"/>
  <c r="R47"/>
  <c r="R48"/>
  <c r="R49"/>
  <c r="E18"/>
  <c r="E48"/>
  <c r="E49"/>
  <c r="H18"/>
  <c r="H48"/>
  <c r="H49"/>
  <c r="K18"/>
  <c r="K48"/>
  <c r="K49"/>
  <c r="N18"/>
  <c r="N48"/>
  <c r="N49"/>
  <c r="Q49"/>
  <c r="D18"/>
  <c r="D48"/>
  <c r="D49"/>
  <c r="G18"/>
  <c r="G48"/>
  <c r="G49"/>
  <c r="J18"/>
  <c r="J48"/>
  <c r="J49"/>
  <c r="M18"/>
  <c r="M48"/>
  <c r="M49"/>
  <c r="P49"/>
  <c r="O11"/>
  <c r="O18"/>
  <c r="O25"/>
  <c r="O48"/>
  <c r="O49"/>
  <c r="L11"/>
  <c r="L18"/>
  <c r="L25"/>
  <c r="L36"/>
  <c r="L42"/>
  <c r="L48"/>
  <c r="L49"/>
  <c r="I11"/>
  <c r="I18"/>
  <c r="I25"/>
  <c r="I36"/>
  <c r="I48"/>
  <c r="I49"/>
  <c r="F11"/>
  <c r="F18"/>
  <c r="F25"/>
  <c r="F36"/>
  <c r="F48"/>
  <c r="F49"/>
  <c r="Q48"/>
  <c r="P48"/>
  <c r="P41"/>
  <c r="Q41"/>
  <c r="R41"/>
  <c r="P40"/>
  <c r="Q40"/>
  <c r="R40"/>
  <c r="P39"/>
  <c r="Q39"/>
  <c r="R39"/>
  <c r="P38"/>
  <c r="Q38"/>
  <c r="R38"/>
  <c r="P37"/>
  <c r="Q37"/>
  <c r="R37"/>
  <c r="P35"/>
  <c r="Q35"/>
  <c r="R35"/>
  <c r="P34"/>
  <c r="Q34"/>
  <c r="R34"/>
  <c r="P33"/>
  <c r="Q33"/>
  <c r="R33"/>
  <c r="P32"/>
  <c r="Q32"/>
  <c r="R32"/>
  <c r="P31"/>
  <c r="Q31"/>
  <c r="R31"/>
  <c r="P30"/>
  <c r="Q30"/>
  <c r="R30"/>
  <c r="P29"/>
  <c r="Q29"/>
  <c r="R29"/>
  <c r="P28"/>
  <c r="Q28"/>
  <c r="R28"/>
  <c r="P27"/>
  <c r="Q27"/>
  <c r="R27"/>
  <c r="P26"/>
  <c r="Q26"/>
  <c r="R26"/>
  <c r="P24"/>
  <c r="Q24"/>
  <c r="R24"/>
  <c r="P23"/>
  <c r="Q23"/>
  <c r="R23"/>
  <c r="P22"/>
  <c r="Q22"/>
  <c r="R22"/>
  <c r="P21"/>
  <c r="Q21"/>
  <c r="R21"/>
  <c r="P20"/>
  <c r="Q20"/>
  <c r="R20"/>
  <c r="Q18"/>
  <c r="P18"/>
  <c r="P10"/>
  <c r="Q10"/>
  <c r="R10"/>
  <c r="P9"/>
  <c r="Q9"/>
  <c r="R9"/>
  <c r="P8"/>
  <c r="Q8"/>
  <c r="R8"/>
  <c r="P7"/>
  <c r="Q7"/>
  <c r="R7"/>
  <c r="P6"/>
  <c r="Q6"/>
  <c r="R6"/>
  <c r="S45" i="14"/>
  <c r="P6"/>
  <c r="Q6"/>
  <c r="R6"/>
  <c r="P7"/>
  <c r="Q7"/>
  <c r="R7"/>
  <c r="P8"/>
  <c r="Q8"/>
  <c r="R8"/>
  <c r="J9"/>
  <c r="P9"/>
  <c r="K9"/>
  <c r="Q9"/>
  <c r="R9"/>
  <c r="P10"/>
  <c r="Q10"/>
  <c r="R10"/>
  <c r="P11"/>
  <c r="Q11"/>
  <c r="R11"/>
  <c r="P12"/>
  <c r="Q12"/>
  <c r="R12"/>
  <c r="P13"/>
  <c r="Q13"/>
  <c r="R13"/>
  <c r="P14"/>
  <c r="Q14"/>
  <c r="R14"/>
  <c r="P15"/>
  <c r="Q15"/>
  <c r="R15"/>
  <c r="P16"/>
  <c r="Q16"/>
  <c r="R16"/>
  <c r="P17"/>
  <c r="Q17"/>
  <c r="R17"/>
  <c r="P18"/>
  <c r="Q18"/>
  <c r="R18"/>
  <c r="P19"/>
  <c r="Q19"/>
  <c r="R19"/>
  <c r="P20"/>
  <c r="Q20"/>
  <c r="R20"/>
  <c r="J21"/>
  <c r="P21"/>
  <c r="K21"/>
  <c r="Q21"/>
  <c r="R21"/>
  <c r="P22"/>
  <c r="Q22"/>
  <c r="R22"/>
  <c r="J23"/>
  <c r="M23"/>
  <c r="P23"/>
  <c r="K23"/>
  <c r="N23"/>
  <c r="Q23"/>
  <c r="R23"/>
  <c r="P24"/>
  <c r="Q24"/>
  <c r="R24"/>
  <c r="P25"/>
  <c r="Q25"/>
  <c r="R25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R42"/>
  <c r="P43"/>
  <c r="Q43"/>
  <c r="R43"/>
  <c r="J44"/>
  <c r="P44"/>
  <c r="K44"/>
  <c r="Q44"/>
  <c r="R44"/>
  <c r="E34"/>
  <c r="H34"/>
  <c r="K34"/>
  <c r="N34"/>
  <c r="Q34"/>
  <c r="E42"/>
  <c r="H42"/>
  <c r="K42"/>
  <c r="N42"/>
  <c r="Q42"/>
  <c r="D34"/>
  <c r="G34"/>
  <c r="J34"/>
  <c r="M34"/>
  <c r="P34"/>
  <c r="D42"/>
  <c r="G42"/>
  <c r="J42"/>
  <c r="M42"/>
  <c r="P42"/>
  <c r="O34"/>
  <c r="O42"/>
  <c r="O23"/>
  <c r="O45"/>
  <c r="N45"/>
  <c r="M45"/>
  <c r="L7"/>
  <c r="L9"/>
  <c r="L21"/>
  <c r="L34"/>
  <c r="L42"/>
  <c r="L44"/>
  <c r="L23"/>
  <c r="L45"/>
  <c r="K45"/>
  <c r="J45"/>
  <c r="I34"/>
  <c r="I42"/>
  <c r="I45"/>
  <c r="H45"/>
  <c r="G45"/>
  <c r="F24"/>
  <c r="F25"/>
  <c r="F26"/>
  <c r="F27"/>
  <c r="F28"/>
  <c r="F33"/>
  <c r="F34"/>
  <c r="F35"/>
  <c r="F36"/>
  <c r="F37"/>
  <c r="F38"/>
  <c r="F39"/>
  <c r="F40"/>
  <c r="F42"/>
  <c r="F45"/>
  <c r="E45"/>
  <c r="D45"/>
  <c r="G9" i="12"/>
  <c r="J9"/>
  <c r="H9"/>
  <c r="K9"/>
  <c r="L9"/>
  <c r="G17"/>
  <c r="J17"/>
  <c r="H17"/>
  <c r="K17"/>
  <c r="L17"/>
  <c r="D20"/>
  <c r="G20"/>
  <c r="J20"/>
  <c r="E20"/>
  <c r="H20"/>
  <c r="K20"/>
  <c r="L20"/>
  <c r="D36"/>
  <c r="G36"/>
  <c r="J36"/>
  <c r="E36"/>
  <c r="H36"/>
  <c r="K36"/>
  <c r="L36"/>
  <c r="D43"/>
  <c r="G43"/>
  <c r="J43"/>
  <c r="E43"/>
  <c r="H43"/>
  <c r="K43"/>
  <c r="L43"/>
  <c r="G47"/>
  <c r="J47"/>
  <c r="H47"/>
  <c r="K47"/>
  <c r="L47"/>
  <c r="G54"/>
  <c r="J54"/>
  <c r="H54"/>
  <c r="K54"/>
  <c r="L54"/>
  <c r="D60"/>
  <c r="G55"/>
  <c r="G56"/>
  <c r="G57"/>
  <c r="G58"/>
  <c r="G59"/>
  <c r="G60"/>
  <c r="J60"/>
  <c r="E60"/>
  <c r="H55"/>
  <c r="H56"/>
  <c r="H57"/>
  <c r="H58"/>
  <c r="H59"/>
  <c r="H60"/>
  <c r="K60"/>
  <c r="G64"/>
  <c r="J64"/>
  <c r="H64"/>
  <c r="K64"/>
  <c r="L64"/>
  <c r="L66"/>
  <c r="K66"/>
  <c r="J66"/>
  <c r="I9"/>
  <c r="I17"/>
  <c r="I20"/>
  <c r="I36"/>
  <c r="I43"/>
  <c r="I47"/>
  <c r="I54"/>
  <c r="I60"/>
  <c r="I64"/>
  <c r="I66"/>
  <c r="H66"/>
  <c r="G66"/>
  <c r="E66"/>
  <c r="D66"/>
  <c r="L63"/>
  <c r="L62"/>
  <c r="L61"/>
  <c r="J59"/>
  <c r="K59"/>
  <c r="L59"/>
  <c r="J58"/>
  <c r="K58"/>
  <c r="L58"/>
  <c r="J57"/>
  <c r="K57"/>
  <c r="L57"/>
  <c r="J56"/>
  <c r="K56"/>
  <c r="L56"/>
  <c r="J55"/>
  <c r="K55"/>
  <c r="L55"/>
  <c r="L53"/>
  <c r="L52"/>
  <c r="L51"/>
  <c r="L50"/>
  <c r="L49"/>
  <c r="L48"/>
  <c r="L44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J35"/>
  <c r="K35"/>
  <c r="L35"/>
  <c r="F35"/>
  <c r="J34"/>
  <c r="K34"/>
  <c r="L34"/>
  <c r="F34"/>
  <c r="J33"/>
  <c r="K33"/>
  <c r="L33"/>
  <c r="F33"/>
  <c r="J32"/>
  <c r="K32"/>
  <c r="L32"/>
  <c r="F32"/>
  <c r="J31"/>
  <c r="K31"/>
  <c r="L31"/>
  <c r="F31"/>
  <c r="J30"/>
  <c r="K30"/>
  <c r="L30"/>
  <c r="J29"/>
  <c r="K29"/>
  <c r="L29"/>
  <c r="J28"/>
  <c r="K28"/>
  <c r="L28"/>
  <c r="F28"/>
  <c r="J27"/>
  <c r="K27"/>
  <c r="L27"/>
  <c r="F27"/>
  <c r="J26"/>
  <c r="K26"/>
  <c r="L26"/>
  <c r="J25"/>
  <c r="K25"/>
  <c r="L25"/>
  <c r="J24"/>
  <c r="K24"/>
  <c r="L24"/>
  <c r="F24"/>
  <c r="J23"/>
  <c r="K23"/>
  <c r="L23"/>
  <c r="F23"/>
  <c r="J22"/>
  <c r="K22"/>
  <c r="L22"/>
  <c r="F22"/>
  <c r="J21"/>
  <c r="K21"/>
  <c r="L21"/>
  <c r="L16"/>
  <c r="L15"/>
  <c r="L14"/>
  <c r="L13"/>
  <c r="L12"/>
  <c r="L11"/>
  <c r="L10"/>
  <c r="L6"/>
  <c r="P104" i="11"/>
  <c r="Q104"/>
  <c r="R104"/>
  <c r="R105"/>
  <c r="P93"/>
  <c r="Q93"/>
  <c r="R93"/>
  <c r="P94"/>
  <c r="Q94"/>
  <c r="R94"/>
  <c r="P95"/>
  <c r="Q95"/>
  <c r="R95"/>
  <c r="P96"/>
  <c r="Q96"/>
  <c r="R96"/>
  <c r="P97"/>
  <c r="Q97"/>
  <c r="R97"/>
  <c r="P98"/>
  <c r="Q98"/>
  <c r="R98"/>
  <c r="P99"/>
  <c r="Q99"/>
  <c r="R99"/>
  <c r="P100"/>
  <c r="Q100"/>
  <c r="R100"/>
  <c r="R101"/>
  <c r="G92"/>
  <c r="J92"/>
  <c r="P92"/>
  <c r="H92"/>
  <c r="K92"/>
  <c r="Q92"/>
  <c r="R92"/>
  <c r="J88"/>
  <c r="P88"/>
  <c r="K88"/>
  <c r="Q88"/>
  <c r="R88"/>
  <c r="D86"/>
  <c r="G86"/>
  <c r="J86"/>
  <c r="P86"/>
  <c r="E86"/>
  <c r="H86"/>
  <c r="K86"/>
  <c r="Q86"/>
  <c r="R86"/>
  <c r="G79"/>
  <c r="J79"/>
  <c r="M79"/>
  <c r="P79"/>
  <c r="H79"/>
  <c r="K79"/>
  <c r="N79"/>
  <c r="Q79"/>
  <c r="R79"/>
  <c r="P73"/>
  <c r="Q73"/>
  <c r="R73"/>
  <c r="R74"/>
  <c r="G72"/>
  <c r="J72"/>
  <c r="M72"/>
  <c r="P72"/>
  <c r="H72"/>
  <c r="K72"/>
  <c r="N72"/>
  <c r="Q72"/>
  <c r="R72"/>
  <c r="G58"/>
  <c r="J58"/>
  <c r="M58"/>
  <c r="P58"/>
  <c r="H58"/>
  <c r="K58"/>
  <c r="N58"/>
  <c r="Q58"/>
  <c r="R58"/>
  <c r="D43"/>
  <c r="G43"/>
  <c r="J43"/>
  <c r="P43"/>
  <c r="E43"/>
  <c r="H43"/>
  <c r="K43"/>
  <c r="Q43"/>
  <c r="R43"/>
  <c r="D29"/>
  <c r="G29"/>
  <c r="J29"/>
  <c r="P29"/>
  <c r="E29"/>
  <c r="H29"/>
  <c r="K29"/>
  <c r="Q29"/>
  <c r="R29"/>
  <c r="G24"/>
  <c r="J24"/>
  <c r="M24"/>
  <c r="P24"/>
  <c r="H24"/>
  <c r="K24"/>
  <c r="N24"/>
  <c r="Q24"/>
  <c r="R24"/>
  <c r="P103"/>
  <c r="Q103"/>
  <c r="R103"/>
  <c r="G17"/>
  <c r="J17"/>
  <c r="M17"/>
  <c r="P17"/>
  <c r="H17"/>
  <c r="K17"/>
  <c r="N17"/>
  <c r="Q17"/>
  <c r="R17"/>
  <c r="R106"/>
  <c r="Q105"/>
  <c r="E101"/>
  <c r="H101"/>
  <c r="K101"/>
  <c r="Q101"/>
  <c r="K74"/>
  <c r="Q74"/>
  <c r="Q106"/>
  <c r="P105"/>
  <c r="D101"/>
  <c r="G101"/>
  <c r="J101"/>
  <c r="P101"/>
  <c r="P74"/>
  <c r="P106"/>
  <c r="O79"/>
  <c r="O72"/>
  <c r="O58"/>
  <c r="O24"/>
  <c r="O17"/>
  <c r="O106"/>
  <c r="N106"/>
  <c r="M106"/>
  <c r="L105"/>
  <c r="L101"/>
  <c r="L92"/>
  <c r="L88"/>
  <c r="L86"/>
  <c r="L79"/>
  <c r="L74"/>
  <c r="L72"/>
  <c r="L58"/>
  <c r="L43"/>
  <c r="L29"/>
  <c r="L24"/>
  <c r="L17"/>
  <c r="L106"/>
  <c r="K105"/>
  <c r="K106"/>
  <c r="J105"/>
  <c r="J74"/>
  <c r="J106"/>
  <c r="H106"/>
  <c r="G106"/>
  <c r="E106"/>
  <c r="D106"/>
  <c r="P102"/>
  <c r="Q102"/>
  <c r="R102"/>
  <c r="P91"/>
  <c r="Q91"/>
  <c r="R91"/>
  <c r="P90"/>
  <c r="Q90"/>
  <c r="R90"/>
  <c r="P89"/>
  <c r="Q89"/>
  <c r="R89"/>
  <c r="P87"/>
  <c r="Q87"/>
  <c r="R87"/>
  <c r="F86"/>
  <c r="P85"/>
  <c r="Q85"/>
  <c r="R85"/>
  <c r="P84"/>
  <c r="Q84"/>
  <c r="R84"/>
  <c r="P83"/>
  <c r="Q83"/>
  <c r="R83"/>
  <c r="P82"/>
  <c r="Q82"/>
  <c r="R82"/>
  <c r="P81"/>
  <c r="Q81"/>
  <c r="R81"/>
  <c r="P80"/>
  <c r="Q80"/>
  <c r="R80"/>
  <c r="P78"/>
  <c r="Q78"/>
  <c r="R78"/>
  <c r="P77"/>
  <c r="Q77"/>
  <c r="R77"/>
  <c r="P76"/>
  <c r="Q76"/>
  <c r="R76"/>
  <c r="P75"/>
  <c r="Q75"/>
  <c r="R75"/>
  <c r="P71"/>
  <c r="Q71"/>
  <c r="R71"/>
  <c r="P70"/>
  <c r="Q70"/>
  <c r="R70"/>
  <c r="P69"/>
  <c r="Q69"/>
  <c r="R69"/>
  <c r="P68"/>
  <c r="Q68"/>
  <c r="R68"/>
  <c r="P67"/>
  <c r="Q67"/>
  <c r="R67"/>
  <c r="P66"/>
  <c r="Q66"/>
  <c r="R66"/>
  <c r="P65"/>
  <c r="Q65"/>
  <c r="R65"/>
  <c r="P64"/>
  <c r="Q64"/>
  <c r="R64"/>
  <c r="P63"/>
  <c r="Q63"/>
  <c r="R63"/>
  <c r="P62"/>
  <c r="Q62"/>
  <c r="R62"/>
  <c r="P61"/>
  <c r="Q61"/>
  <c r="R61"/>
  <c r="P60"/>
  <c r="Q60"/>
  <c r="R60"/>
  <c r="P59"/>
  <c r="Q59"/>
  <c r="R59"/>
  <c r="P57"/>
  <c r="Q57"/>
  <c r="R57"/>
  <c r="P56"/>
  <c r="Q56"/>
  <c r="R56"/>
  <c r="P55"/>
  <c r="Q55"/>
  <c r="R55"/>
  <c r="P54"/>
  <c r="Q54"/>
  <c r="R54"/>
  <c r="P53"/>
  <c r="Q53"/>
  <c r="R53"/>
  <c r="P52"/>
  <c r="Q52"/>
  <c r="R52"/>
  <c r="P51"/>
  <c r="Q51"/>
  <c r="R51"/>
  <c r="P50"/>
  <c r="Q50"/>
  <c r="R50"/>
  <c r="P49"/>
  <c r="Q49"/>
  <c r="R49"/>
  <c r="P48"/>
  <c r="Q48"/>
  <c r="R48"/>
  <c r="P47"/>
  <c r="Q47"/>
  <c r="R47"/>
  <c r="P46"/>
  <c r="Q46"/>
  <c r="R46"/>
  <c r="P45"/>
  <c r="Q45"/>
  <c r="R45"/>
  <c r="P44"/>
  <c r="Q44"/>
  <c r="R44"/>
  <c r="P42"/>
  <c r="Q42"/>
  <c r="R42"/>
  <c r="P41"/>
  <c r="Q41"/>
  <c r="R41"/>
  <c r="P40"/>
  <c r="Q40"/>
  <c r="R40"/>
  <c r="P39"/>
  <c r="Q39"/>
  <c r="R39"/>
  <c r="P38"/>
  <c r="Q38"/>
  <c r="R38"/>
  <c r="P37"/>
  <c r="Q37"/>
  <c r="R37"/>
  <c r="P36"/>
  <c r="Q36"/>
  <c r="R36"/>
  <c r="P35"/>
  <c r="Q35"/>
  <c r="R35"/>
  <c r="P34"/>
  <c r="Q34"/>
  <c r="R34"/>
  <c r="P33"/>
  <c r="Q33"/>
  <c r="R33"/>
  <c r="P32"/>
  <c r="Q32"/>
  <c r="R32"/>
  <c r="P31"/>
  <c r="Q31"/>
  <c r="R31"/>
  <c r="P30"/>
  <c r="Q30"/>
  <c r="R30"/>
  <c r="P28"/>
  <c r="Q28"/>
  <c r="R28"/>
  <c r="P27"/>
  <c r="Q27"/>
  <c r="R27"/>
  <c r="P26"/>
  <c r="Q26"/>
  <c r="R26"/>
  <c r="P25"/>
  <c r="Q25"/>
  <c r="R25"/>
  <c r="P23"/>
  <c r="Q23"/>
  <c r="R23"/>
  <c r="P22"/>
  <c r="Q22"/>
  <c r="R22"/>
  <c r="P21"/>
  <c r="Q21"/>
  <c r="R21"/>
  <c r="P20"/>
  <c r="Q20"/>
  <c r="R20"/>
  <c r="P19"/>
  <c r="Q19"/>
  <c r="R19"/>
  <c r="P18"/>
  <c r="Q18"/>
  <c r="R18"/>
  <c r="P16"/>
  <c r="Q16"/>
  <c r="R16"/>
  <c r="P15"/>
  <c r="Q15"/>
  <c r="R15"/>
  <c r="P14"/>
  <c r="Q14"/>
  <c r="R14"/>
  <c r="P13"/>
  <c r="Q13"/>
  <c r="R13"/>
  <c r="P12"/>
  <c r="Q12"/>
  <c r="R12"/>
  <c r="P11"/>
  <c r="Q11"/>
  <c r="R11"/>
  <c r="P10"/>
  <c r="Q10"/>
  <c r="R10"/>
  <c r="P9"/>
  <c r="Q9"/>
  <c r="R9"/>
  <c r="P8"/>
  <c r="Q8"/>
  <c r="R8"/>
  <c r="P7"/>
  <c r="Q7"/>
  <c r="R7"/>
  <c r="P6"/>
  <c r="Q6"/>
  <c r="R6"/>
  <c r="F5" i="9"/>
  <c r="F6"/>
  <c r="F7"/>
  <c r="F8"/>
  <c r="F9"/>
  <c r="F10"/>
  <c r="E10"/>
  <c r="D10"/>
  <c r="C10"/>
  <c r="B10"/>
</calcChain>
</file>

<file path=xl/sharedStrings.xml><?xml version="1.0" encoding="utf-8"?>
<sst xmlns="http://schemas.openxmlformats.org/spreadsheetml/2006/main" count="511" uniqueCount="317">
  <si>
    <t>吴中区</t>
    <phoneticPr fontId="2" type="noConversion"/>
  </si>
  <si>
    <t>相城区</t>
    <phoneticPr fontId="2" type="noConversion"/>
  </si>
  <si>
    <t>高新区</t>
    <phoneticPr fontId="2" type="noConversion"/>
  </si>
  <si>
    <t>合计</t>
    <phoneticPr fontId="2" type="noConversion"/>
  </si>
  <si>
    <t>苏州市财政局</t>
    <phoneticPr fontId="2" type="noConversion"/>
  </si>
  <si>
    <t>单位:万元</t>
    <phoneticPr fontId="2" type="noConversion"/>
  </si>
  <si>
    <t>水源地村</t>
    <phoneticPr fontId="1" type="noConversion"/>
  </si>
  <si>
    <t>生态湿地村</t>
    <phoneticPr fontId="1" type="noConversion"/>
  </si>
  <si>
    <t>风景名胜区</t>
    <phoneticPr fontId="1" type="noConversion"/>
  </si>
  <si>
    <t>合计</t>
    <phoneticPr fontId="1" type="noConversion"/>
  </si>
  <si>
    <t>-</t>
    <phoneticPr fontId="1" type="noConversion"/>
  </si>
  <si>
    <t>工业园区</t>
    <phoneticPr fontId="1" type="noConversion"/>
  </si>
  <si>
    <t xml:space="preserve">     2.公示期间，各组织或者个人对审核结果有异议的，可以向市财政局书面提出。联系电话：68616755。</t>
    <phoneticPr fontId="2" type="noConversion"/>
  </si>
  <si>
    <t>附件</t>
    <phoneticPr fontId="1" type="noConversion"/>
  </si>
  <si>
    <t>-</t>
    <phoneticPr fontId="1" type="noConversion"/>
  </si>
  <si>
    <t>生态公益林</t>
    <phoneticPr fontId="1" type="noConversion"/>
  </si>
  <si>
    <t>吴江区</t>
    <phoneticPr fontId="1" type="noConversion"/>
  </si>
  <si>
    <t>2021年度苏州市级生态补偿资金（第一批）申报审核结果公示</t>
    <phoneticPr fontId="2" type="noConversion"/>
  </si>
  <si>
    <t>序号</t>
  </si>
  <si>
    <t>申报单位</t>
  </si>
  <si>
    <t>水源地村</t>
  </si>
  <si>
    <t>生态湿地村</t>
  </si>
  <si>
    <t>生态公益林</t>
  </si>
  <si>
    <t>风景名胜区</t>
  </si>
  <si>
    <t>补偿资金</t>
  </si>
  <si>
    <t>备注</t>
  </si>
  <si>
    <t>市级</t>
  </si>
  <si>
    <t>区级</t>
  </si>
  <si>
    <t>标准</t>
  </si>
  <si>
    <t>面积</t>
  </si>
  <si>
    <t>合计</t>
  </si>
  <si>
    <t>狮山横塘街道</t>
  </si>
  <si>
    <t>本级</t>
  </si>
  <si>
    <t>小计</t>
  </si>
  <si>
    <t>经开区</t>
  </si>
  <si>
    <t>度假区</t>
  </si>
  <si>
    <t>上山村</t>
  </si>
  <si>
    <t>太湖村</t>
  </si>
  <si>
    <t>西京村</t>
  </si>
  <si>
    <t>市桥村</t>
  </si>
  <si>
    <t>山旺村</t>
  </si>
  <si>
    <t>石帆村</t>
  </si>
  <si>
    <t>马山村</t>
  </si>
  <si>
    <t>秀岸村</t>
  </si>
  <si>
    <t>西村村</t>
  </si>
  <si>
    <t>新桥村</t>
  </si>
  <si>
    <t>枫桥街道</t>
  </si>
  <si>
    <t>科技城</t>
  </si>
  <si>
    <t>淹马村</t>
  </si>
  <si>
    <t>黄区村</t>
  </si>
  <si>
    <t>长巷村</t>
  </si>
  <si>
    <t>姚市村</t>
  </si>
  <si>
    <t>中村村</t>
  </si>
  <si>
    <t>下许村</t>
  </si>
  <si>
    <t>新苏村</t>
  </si>
  <si>
    <t>姚江村</t>
  </si>
  <si>
    <t>大寺村</t>
  </si>
  <si>
    <t>通安镇</t>
  </si>
  <si>
    <t>东泾村</t>
  </si>
  <si>
    <t>航船浜</t>
  </si>
  <si>
    <t>箭庄社区</t>
  </si>
  <si>
    <t>街西村</t>
  </si>
  <si>
    <t>渔业村</t>
  </si>
  <si>
    <t>金市村</t>
  </si>
  <si>
    <t>浒关镇</t>
  </si>
  <si>
    <t>苏州市生态补偿资金申报汇总表</t>
  </si>
  <si>
    <t>单位：万元/亩</t>
  </si>
  <si>
    <t>水源地村</t>
    <phoneticPr fontId="22" type="noConversion"/>
  </si>
  <si>
    <t>甪直镇</t>
  </si>
  <si>
    <t xml:space="preserve">前港村 </t>
  </si>
  <si>
    <r>
      <t>80</t>
    </r>
    <r>
      <rPr>
        <sz val="13"/>
        <rFont val="宋体"/>
        <family val="3"/>
        <charset val="134"/>
      </rPr>
      <t>万元</t>
    </r>
    <r>
      <rPr>
        <sz val="13"/>
        <rFont val="Times New Roman"/>
        <family val="1"/>
      </rPr>
      <t>/</t>
    </r>
    <r>
      <rPr>
        <sz val="13"/>
        <rFont val="宋体"/>
        <family val="3"/>
        <charset val="134"/>
      </rPr>
      <t>村</t>
    </r>
  </si>
  <si>
    <t xml:space="preserve">三马村 </t>
  </si>
  <si>
    <t xml:space="preserve">湖浜村 </t>
  </si>
  <si>
    <t xml:space="preserve">长巨村 </t>
  </si>
  <si>
    <r>
      <t>100</t>
    </r>
    <r>
      <rPr>
        <sz val="13"/>
        <rFont val="宋体"/>
        <family val="3"/>
        <charset val="134"/>
      </rPr>
      <t>万元</t>
    </r>
    <r>
      <rPr>
        <sz val="13"/>
        <rFont val="Times New Roman"/>
        <family val="1"/>
      </rPr>
      <t>/</t>
    </r>
    <r>
      <rPr>
        <sz val="13"/>
        <rFont val="宋体"/>
        <family val="3"/>
        <charset val="134"/>
      </rPr>
      <t>村</t>
    </r>
  </si>
  <si>
    <t xml:space="preserve">澄墩村 </t>
  </si>
  <si>
    <t xml:space="preserve">瑶盛村 </t>
  </si>
  <si>
    <t xml:space="preserve">澄北村 </t>
  </si>
  <si>
    <t xml:space="preserve">澄湖村 </t>
  </si>
  <si>
    <t xml:space="preserve">澄东村 </t>
  </si>
  <si>
    <t xml:space="preserve">甫田村 </t>
  </si>
  <si>
    <t>甪直镇本级</t>
  </si>
  <si>
    <t>光福镇</t>
  </si>
  <si>
    <t>迂里村</t>
  </si>
  <si>
    <t>太湖渔港村</t>
  </si>
  <si>
    <t>冲山村</t>
  </si>
  <si>
    <t>香雪村</t>
  </si>
  <si>
    <r>
      <t>120</t>
    </r>
    <r>
      <rPr>
        <sz val="13"/>
        <rFont val="宋体"/>
        <family val="3"/>
        <charset val="134"/>
      </rPr>
      <t>万元</t>
    </r>
    <r>
      <rPr>
        <sz val="13"/>
        <rFont val="Times New Roman"/>
        <family val="1"/>
      </rPr>
      <t>/</t>
    </r>
    <r>
      <rPr>
        <sz val="13"/>
        <rFont val="宋体"/>
        <family val="3"/>
        <charset val="134"/>
      </rPr>
      <t>村</t>
    </r>
  </si>
  <si>
    <t>邓尉村</t>
  </si>
  <si>
    <t>光福镇本级</t>
  </si>
  <si>
    <t>胥口镇</t>
  </si>
  <si>
    <t>新峰村</t>
  </si>
  <si>
    <r>
      <t>140</t>
    </r>
    <r>
      <rPr>
        <sz val="13"/>
        <rFont val="宋体"/>
        <family val="3"/>
        <charset val="134"/>
      </rPr>
      <t>万元</t>
    </r>
    <r>
      <rPr>
        <sz val="13"/>
        <rFont val="Times New Roman"/>
        <family val="1"/>
      </rPr>
      <t>/</t>
    </r>
    <r>
      <rPr>
        <sz val="13"/>
        <rFont val="宋体"/>
        <family val="3"/>
        <charset val="134"/>
      </rPr>
      <t>村</t>
    </r>
  </si>
  <si>
    <t>箭泾村</t>
  </si>
  <si>
    <t>马舍村</t>
  </si>
  <si>
    <t>胥口镇本级</t>
  </si>
  <si>
    <t>临湖镇</t>
  </si>
  <si>
    <t>采莲村</t>
  </si>
  <si>
    <t>东吴村</t>
  </si>
  <si>
    <t>湖桥村</t>
  </si>
  <si>
    <t>界路村</t>
  </si>
  <si>
    <t>灵湖村</t>
  </si>
  <si>
    <t>陆舍村</t>
  </si>
  <si>
    <t>牛桥村</t>
  </si>
  <si>
    <t>浦庄村</t>
  </si>
  <si>
    <t>前塘村</t>
  </si>
  <si>
    <t>石舍村</t>
  </si>
  <si>
    <t>石塘村</t>
  </si>
  <si>
    <t>石庄村</t>
  </si>
  <si>
    <t>临湖镇本级</t>
  </si>
  <si>
    <t>东山镇</t>
  </si>
  <si>
    <t>杨湾村</t>
  </si>
  <si>
    <t>双湾村</t>
  </si>
  <si>
    <t>新潦村</t>
  </si>
  <si>
    <t>陆巷村</t>
  </si>
  <si>
    <t>莫厘村</t>
  </si>
  <si>
    <t>渡桥村</t>
  </si>
  <si>
    <t>渡口村</t>
  </si>
  <si>
    <t>吴巷村</t>
  </si>
  <si>
    <t>三山村</t>
  </si>
  <si>
    <t>潦里村</t>
  </si>
  <si>
    <t>碧螺村</t>
  </si>
  <si>
    <t>洞庭社区</t>
  </si>
  <si>
    <t>东山镇本级</t>
  </si>
  <si>
    <t>金庭镇</t>
  </si>
  <si>
    <t>东蔡村</t>
  </si>
  <si>
    <t>堂里村</t>
  </si>
  <si>
    <t>东村村</t>
  </si>
  <si>
    <t>元山村</t>
  </si>
  <si>
    <t>衙甪里村</t>
  </si>
  <si>
    <t>庭山村</t>
  </si>
  <si>
    <t>东河社区</t>
  </si>
  <si>
    <t>林屋村</t>
  </si>
  <si>
    <t>秉常村</t>
  </si>
  <si>
    <t>石公村</t>
  </si>
  <si>
    <t>蒋东村</t>
  </si>
  <si>
    <t>缥缈村</t>
  </si>
  <si>
    <t>金庭镇本级</t>
  </si>
  <si>
    <t>木渎镇</t>
  </si>
  <si>
    <t>木渎镇本级</t>
  </si>
  <si>
    <t>越溪街道</t>
  </si>
  <si>
    <t>溪上社区</t>
  </si>
  <si>
    <t>珠村社区</t>
  </si>
  <si>
    <t>木林社区</t>
  </si>
  <si>
    <t>越溪街道本级</t>
  </si>
  <si>
    <t>横泾街道</t>
  </si>
  <si>
    <t>新路村</t>
  </si>
  <si>
    <t>新齐村</t>
  </si>
  <si>
    <t>新湖村</t>
  </si>
  <si>
    <t>上林村</t>
  </si>
  <si>
    <t>长远村</t>
  </si>
  <si>
    <t>横泾街道本级</t>
  </si>
  <si>
    <t>郭巷街道</t>
  </si>
  <si>
    <t>郭巷街道本级</t>
  </si>
  <si>
    <t>城南街道</t>
  </si>
  <si>
    <t>南石湖社区</t>
  </si>
  <si>
    <t>东湖社区</t>
  </si>
  <si>
    <t>城南街道本级</t>
  </si>
  <si>
    <t>香山街道</t>
  </si>
  <si>
    <t>长沙社区</t>
  </si>
  <si>
    <t>墅里社区</t>
  </si>
  <si>
    <t>140万元/村</t>
  </si>
  <si>
    <t>蒋墩社区</t>
  </si>
  <si>
    <t>小横山社区</t>
  </si>
  <si>
    <t>梅舍村</t>
  </si>
  <si>
    <t>舟山村</t>
  </si>
  <si>
    <t>香山村</t>
  </si>
  <si>
    <t>香山街道本级</t>
  </si>
  <si>
    <t>长桥街道</t>
  </si>
  <si>
    <t>长桥街道本级</t>
  </si>
  <si>
    <t>东吴国家森林公园管理中心</t>
  </si>
  <si>
    <t>东吴国家森林公园管理中心（区林场）</t>
  </si>
  <si>
    <t>总计</t>
  </si>
  <si>
    <t>市级（万元）</t>
  </si>
  <si>
    <t>区级（万元）</t>
  </si>
  <si>
    <t>标准（万元）</t>
  </si>
  <si>
    <t>面积（亩）</t>
  </si>
  <si>
    <t>合计（万元）</t>
  </si>
  <si>
    <t>相城经开区</t>
  </si>
  <si>
    <t>庄基村</t>
  </si>
  <si>
    <t>徐庄社区</t>
  </si>
  <si>
    <t>泰元社区</t>
  </si>
  <si>
    <t>苏相合作区</t>
  </si>
  <si>
    <t>湖林村</t>
  </si>
  <si>
    <t>永昌村</t>
  </si>
  <si>
    <t>倪汇村</t>
  </si>
  <si>
    <t>卫星村</t>
  </si>
  <si>
    <t>汤浜村</t>
  </si>
  <si>
    <t>下堡村</t>
  </si>
  <si>
    <t>上浜村</t>
  </si>
  <si>
    <t>相城高新区</t>
  </si>
  <si>
    <t>众泾社区</t>
  </si>
  <si>
    <t>娄北社区</t>
  </si>
  <si>
    <t>度假区（阳澄湖镇）</t>
  </si>
  <si>
    <t>沈周村</t>
  </si>
  <si>
    <t>圣堂村</t>
  </si>
  <si>
    <t>戴溇村</t>
  </si>
  <si>
    <t>车渡村</t>
  </si>
  <si>
    <t>岸山村</t>
  </si>
  <si>
    <t>消泾村</t>
  </si>
  <si>
    <t>北前村</t>
  </si>
  <si>
    <t>十图村</t>
  </si>
  <si>
    <t>枪堂村</t>
  </si>
  <si>
    <t>清水村</t>
  </si>
  <si>
    <t>新泾村</t>
  </si>
  <si>
    <t>洋沟溇村</t>
  </si>
  <si>
    <t>莲花村</t>
  </si>
  <si>
    <t>太平街道</t>
  </si>
  <si>
    <t>黎明村</t>
  </si>
  <si>
    <t>莲港村</t>
  </si>
  <si>
    <t>旺巷村</t>
  </si>
  <si>
    <t>聚金村</t>
  </si>
  <si>
    <t>沈桥村</t>
  </si>
  <si>
    <t>花倪村</t>
  </si>
  <si>
    <t>黄桥街道</t>
  </si>
  <si>
    <t>黄桥村</t>
  </si>
  <si>
    <t>占上村</t>
  </si>
  <si>
    <t>北庄村</t>
  </si>
  <si>
    <t>黄埭镇</t>
  </si>
  <si>
    <t>西桥村</t>
  </si>
  <si>
    <t>旺庄村</t>
  </si>
  <si>
    <t>斜桥村</t>
  </si>
  <si>
    <t>方埝村</t>
  </si>
  <si>
    <t>冯梦龙村</t>
  </si>
  <si>
    <t>三埂村</t>
  </si>
  <si>
    <t>望亭镇</t>
  </si>
  <si>
    <t>新埂村</t>
  </si>
  <si>
    <t>何家角</t>
  </si>
  <si>
    <t>宅基村</t>
  </si>
  <si>
    <t>迎湖村</t>
  </si>
  <si>
    <t>项路村</t>
  </si>
  <si>
    <t>渭塘镇</t>
  </si>
  <si>
    <t>渭西村</t>
  </si>
  <si>
    <t>凤阳村</t>
  </si>
  <si>
    <t>凤凰泾村</t>
  </si>
  <si>
    <t>苏州市生态补偿资金申报汇总表</t>
    <phoneticPr fontId="1" type="noConversion"/>
  </si>
  <si>
    <t>苏州市生态补偿资金申报汇总表</t>
    <phoneticPr fontId="22" type="noConversion"/>
  </si>
  <si>
    <t>单位：万元/亩</t>
    <phoneticPr fontId="22" type="noConversion"/>
  </si>
  <si>
    <t>序号</t>
    <phoneticPr fontId="22" type="noConversion"/>
  </si>
  <si>
    <t>申报单位</t>
    <phoneticPr fontId="22" type="noConversion"/>
  </si>
  <si>
    <t>水源地村</t>
    <phoneticPr fontId="22" type="noConversion"/>
  </si>
  <si>
    <t>生态湿地村</t>
    <phoneticPr fontId="22" type="noConversion"/>
  </si>
  <si>
    <t>生态公益林</t>
    <phoneticPr fontId="22" type="noConversion"/>
  </si>
  <si>
    <t>风景名胜区</t>
    <phoneticPr fontId="22" type="noConversion"/>
  </si>
  <si>
    <t>补偿资金</t>
    <phoneticPr fontId="22" type="noConversion"/>
  </si>
  <si>
    <t>备注</t>
    <phoneticPr fontId="22" type="noConversion"/>
  </si>
  <si>
    <t>市级</t>
    <phoneticPr fontId="22" type="noConversion"/>
  </si>
  <si>
    <t>区级</t>
    <phoneticPr fontId="22" type="noConversion"/>
  </si>
  <si>
    <t>标准</t>
    <phoneticPr fontId="22" type="noConversion"/>
  </si>
  <si>
    <t>面积</t>
    <phoneticPr fontId="22" type="noConversion"/>
  </si>
  <si>
    <t>合计</t>
    <phoneticPr fontId="22" type="noConversion"/>
  </si>
  <si>
    <t>工业园区</t>
    <phoneticPr fontId="22" type="noConversion"/>
  </si>
  <si>
    <t>唯亭街道</t>
    <phoneticPr fontId="22" type="noConversion"/>
  </si>
  <si>
    <t>XX村/社区</t>
    <phoneticPr fontId="22" type="noConversion"/>
  </si>
  <si>
    <t>小计</t>
    <phoneticPr fontId="22" type="noConversion"/>
  </si>
  <si>
    <t>XX镇/街道</t>
    <phoneticPr fontId="22" type="noConversion"/>
  </si>
  <si>
    <t>……</t>
    <phoneticPr fontId="22" type="noConversion"/>
  </si>
  <si>
    <t>总计</t>
    <phoneticPr fontId="22" type="noConversion"/>
  </si>
  <si>
    <t>单位：万元/亩</t>
    <phoneticPr fontId="22" type="noConversion"/>
  </si>
  <si>
    <t>序号</t>
    <phoneticPr fontId="22" type="noConversion"/>
  </si>
  <si>
    <t>申报单位</t>
    <phoneticPr fontId="22" type="noConversion"/>
  </si>
  <si>
    <t>生态湿地村</t>
    <phoneticPr fontId="22" type="noConversion"/>
  </si>
  <si>
    <t>生态公益林</t>
    <phoneticPr fontId="22" type="noConversion"/>
  </si>
  <si>
    <t>风景名胜区</t>
    <phoneticPr fontId="22" type="noConversion"/>
  </si>
  <si>
    <t>补偿资金</t>
    <phoneticPr fontId="22" type="noConversion"/>
  </si>
  <si>
    <t>备注</t>
    <phoneticPr fontId="22" type="noConversion"/>
  </si>
  <si>
    <t>市级</t>
    <phoneticPr fontId="22" type="noConversion"/>
  </si>
  <si>
    <t>区级</t>
    <phoneticPr fontId="22" type="noConversion"/>
  </si>
  <si>
    <t>标准</t>
    <phoneticPr fontId="22" type="noConversion"/>
  </si>
  <si>
    <t>面积</t>
    <phoneticPr fontId="22" type="noConversion"/>
  </si>
  <si>
    <t>合计</t>
    <phoneticPr fontId="22" type="noConversion"/>
  </si>
  <si>
    <t>吴江东太湖度假区</t>
    <phoneticPr fontId="22" type="noConversion"/>
  </si>
  <si>
    <t>建设局</t>
    <phoneticPr fontId="22" type="noConversion"/>
  </si>
  <si>
    <t>叶家港村</t>
    <phoneticPr fontId="22" type="noConversion"/>
  </si>
  <si>
    <t>沧洲村</t>
  </si>
  <si>
    <t>圣牛村</t>
  </si>
  <si>
    <t>姚家港村</t>
  </si>
  <si>
    <t>小   计</t>
    <phoneticPr fontId="22" type="noConversion"/>
  </si>
  <si>
    <t>吴江区同里镇</t>
    <phoneticPr fontId="22" type="noConversion"/>
  </si>
  <si>
    <t>农村工作办公室</t>
    <phoneticPr fontId="22" type="noConversion"/>
  </si>
  <si>
    <t>白蚬湖村</t>
    <phoneticPr fontId="22" type="noConversion"/>
  </si>
  <si>
    <t>肖甸湖村</t>
    <phoneticPr fontId="22" type="noConversion"/>
  </si>
  <si>
    <t>合心村</t>
    <phoneticPr fontId="22" type="noConversion"/>
  </si>
  <si>
    <t>苏州市同里国家湿地公园有限公司</t>
    <phoneticPr fontId="22" type="noConversion"/>
  </si>
  <si>
    <t>吴江高新区（盛泽镇）</t>
    <phoneticPr fontId="22" type="noConversion"/>
  </si>
  <si>
    <t>汾湖高新区（黎里镇）</t>
    <phoneticPr fontId="22" type="noConversion"/>
  </si>
  <si>
    <t>黎花村</t>
    <phoneticPr fontId="22" type="noConversion"/>
  </si>
  <si>
    <t>建南村</t>
    <phoneticPr fontId="22" type="noConversion"/>
  </si>
  <si>
    <t>史北村</t>
    <phoneticPr fontId="22" type="noConversion"/>
  </si>
  <si>
    <t>雄锋村</t>
    <phoneticPr fontId="22" type="noConversion"/>
  </si>
  <si>
    <t>七都镇</t>
    <phoneticPr fontId="22" type="noConversion"/>
  </si>
  <si>
    <t>盛庄村</t>
  </si>
  <si>
    <t>爃烂村</t>
  </si>
  <si>
    <t>庙港村</t>
  </si>
  <si>
    <t>渔村社区</t>
  </si>
  <si>
    <t>联强村</t>
  </si>
  <si>
    <t>太浦闸村</t>
  </si>
  <si>
    <t>绿化办</t>
    <phoneticPr fontId="22" type="noConversion"/>
  </si>
  <si>
    <t>望湖村</t>
    <phoneticPr fontId="22" type="noConversion"/>
  </si>
  <si>
    <t>吴溇村</t>
    <phoneticPr fontId="22" type="noConversion"/>
  </si>
  <si>
    <t>陆港村</t>
    <phoneticPr fontId="22" type="noConversion"/>
  </si>
  <si>
    <t>震泽镇</t>
    <phoneticPr fontId="22" type="noConversion"/>
  </si>
  <si>
    <t>园林绿化管理站</t>
    <phoneticPr fontId="22" type="noConversion"/>
  </si>
  <si>
    <t>齐心村</t>
    <phoneticPr fontId="22" type="noConversion"/>
  </si>
  <si>
    <t>金星村</t>
    <phoneticPr fontId="22" type="noConversion"/>
  </si>
  <si>
    <t>众安桥村</t>
    <phoneticPr fontId="22" type="noConversion"/>
  </si>
  <si>
    <t>三扇村</t>
    <phoneticPr fontId="22" type="noConversion"/>
  </si>
  <si>
    <t>平望镇</t>
    <phoneticPr fontId="22" type="noConversion"/>
  </si>
  <si>
    <t>桃源镇</t>
    <phoneticPr fontId="22" type="noConversion"/>
  </si>
  <si>
    <t>严慕村</t>
    <phoneticPr fontId="22" type="noConversion"/>
  </si>
  <si>
    <t>仙南村</t>
    <phoneticPr fontId="22" type="noConversion"/>
  </si>
  <si>
    <t>贤胡村</t>
    <phoneticPr fontId="22" type="noConversion"/>
  </si>
  <si>
    <t>新蕾村</t>
    <phoneticPr fontId="22" type="noConversion"/>
  </si>
  <si>
    <t>附件</t>
    <phoneticPr fontId="22" type="noConversion"/>
  </si>
  <si>
    <t>小   计</t>
    <phoneticPr fontId="22" type="noConversion"/>
  </si>
  <si>
    <t>吴江开发区</t>
    <phoneticPr fontId="22" type="noConversion"/>
  </si>
  <si>
    <t>备注：1.根据《苏州市生态补偿条例》《苏州市生态补偿条例实施细则》规定，现将2021年市级生态补偿资金第一批申报的审核结果向社会公示，公示时间从2021年7月1日至7月15日；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</si>
</sst>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.00_);[Red]\(0.00\)"/>
    <numFmt numFmtId="179" formatCode="#,##0.00_);[Red]\(#,##0.00\)"/>
    <numFmt numFmtId="180" formatCode="0.000_ "/>
  </numFmts>
  <fonts count="5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4"/>
      <name val="仿宋"/>
      <family val="3"/>
      <charset val="134"/>
    </font>
    <font>
      <sz val="14"/>
      <name val="仿宋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6"/>
      <name val="黑体"/>
      <family val="3"/>
      <charset val="134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2"/>
      <name val="仿宋"/>
      <family val="3"/>
      <charset val="134"/>
    </font>
    <font>
      <sz val="16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仿宋"/>
      <family val="3"/>
      <charset val="134"/>
    </font>
    <font>
      <b/>
      <sz val="16"/>
      <name val="仿宋"/>
      <family val="3"/>
      <charset val="134"/>
    </font>
    <font>
      <b/>
      <sz val="12"/>
      <name val="宋体"/>
      <family val="3"/>
      <charset val="134"/>
    </font>
    <font>
      <b/>
      <sz val="26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sz val="13"/>
      <name val="Times New Roman"/>
      <family val="1"/>
    </font>
    <font>
      <sz val="13"/>
      <name val="宋体"/>
      <family val="3"/>
      <charset val="134"/>
    </font>
    <font>
      <b/>
      <sz val="13"/>
      <name val="Times New Roman"/>
      <family val="1"/>
    </font>
    <font>
      <b/>
      <sz val="14"/>
      <name val="黑体"/>
      <family val="3"/>
      <charset val="134"/>
    </font>
    <font>
      <b/>
      <sz val="13"/>
      <name val="宋体"/>
      <family val="3"/>
      <charset val="134"/>
    </font>
    <font>
      <b/>
      <sz val="13"/>
      <name val="仿宋"/>
      <family val="3"/>
      <charset val="134"/>
    </font>
    <font>
      <b/>
      <sz val="18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26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b/>
      <sz val="26"/>
      <name val="宋体"/>
      <family val="3"/>
      <charset val="134"/>
    </font>
    <font>
      <sz val="26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7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16" borderId="28" applyNumberFormat="0" applyAlignment="0" applyProtection="0">
      <alignment vertical="center"/>
    </xf>
    <xf numFmtId="0" fontId="40" fillId="16" borderId="28" applyNumberFormat="0" applyAlignment="0" applyProtection="0">
      <alignment vertical="center"/>
    </xf>
    <xf numFmtId="0" fontId="40" fillId="16" borderId="28" applyNumberFormat="0" applyAlignment="0" applyProtection="0">
      <alignment vertical="center"/>
    </xf>
    <xf numFmtId="0" fontId="41" fillId="17" borderId="29" applyNumberFormat="0" applyAlignment="0" applyProtection="0">
      <alignment vertical="center"/>
    </xf>
    <xf numFmtId="0" fontId="41" fillId="17" borderId="29" applyNumberFormat="0" applyAlignment="0" applyProtection="0">
      <alignment vertical="center"/>
    </xf>
    <xf numFmtId="0" fontId="41" fillId="17" borderId="2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16" borderId="31" applyNumberFormat="0" applyAlignment="0" applyProtection="0">
      <alignment vertical="center"/>
    </xf>
    <xf numFmtId="0" fontId="46" fillId="16" borderId="31" applyNumberFormat="0" applyAlignment="0" applyProtection="0">
      <alignment vertical="center"/>
    </xf>
    <xf numFmtId="0" fontId="46" fillId="16" borderId="31" applyNumberFormat="0" applyAlignment="0" applyProtection="0">
      <alignment vertical="center"/>
    </xf>
    <xf numFmtId="0" fontId="47" fillId="7" borderId="28" applyNumberFormat="0" applyAlignment="0" applyProtection="0">
      <alignment vertical="center"/>
    </xf>
    <xf numFmtId="0" fontId="47" fillId="7" borderId="28" applyNumberFormat="0" applyAlignment="0" applyProtection="0">
      <alignment vertical="center"/>
    </xf>
    <xf numFmtId="0" fontId="47" fillId="7" borderId="28" applyNumberFormat="0" applyAlignment="0" applyProtection="0">
      <alignment vertical="center"/>
    </xf>
    <xf numFmtId="0" fontId="7" fillId="23" borderId="32" applyNumberFormat="0" applyFont="0" applyAlignment="0" applyProtection="0">
      <alignment vertical="center"/>
    </xf>
    <xf numFmtId="0" fontId="7" fillId="23" borderId="32" applyNumberFormat="0" applyFont="0" applyAlignment="0" applyProtection="0">
      <alignment vertical="center"/>
    </xf>
    <xf numFmtId="0" fontId="7" fillId="23" borderId="32" applyNumberFormat="0" applyFont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10" fillId="0" borderId="0" xfId="1" applyNumberFormat="1" applyFont="1" applyAlignment="1">
      <alignment wrapText="1"/>
    </xf>
    <xf numFmtId="176" fontId="7" fillId="0" borderId="0" xfId="1" applyNumberFormat="1"/>
    <xf numFmtId="176" fontId="7" fillId="0" borderId="0" xfId="1" applyNumberFormat="1" applyFill="1"/>
    <xf numFmtId="176" fontId="7" fillId="0" borderId="0" xfId="1" applyNumberFormat="1" applyAlignment="1">
      <alignment vertical="center"/>
    </xf>
    <xf numFmtId="176" fontId="11" fillId="0" borderId="0" xfId="1" applyNumberFormat="1" applyFont="1"/>
    <xf numFmtId="176" fontId="14" fillId="0" borderId="0" xfId="1" applyNumberFormat="1" applyFont="1" applyAlignment="1">
      <alignment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6" fillId="0" borderId="1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/>
    <xf numFmtId="176" fontId="15" fillId="0" borderId="0" xfId="1" applyNumberFormat="1" applyFont="1"/>
    <xf numFmtId="176" fontId="19" fillId="0" borderId="1" xfId="1" applyNumberFormat="1" applyFont="1" applyBorder="1" applyAlignment="1">
      <alignment horizontal="center" vertical="center" wrapText="1"/>
    </xf>
    <xf numFmtId="176" fontId="18" fillId="0" borderId="1" xfId="1" applyNumberFormat="1" applyFont="1" applyBorder="1"/>
    <xf numFmtId="176" fontId="17" fillId="0" borderId="0" xfId="1" applyNumberFormat="1" applyFont="1"/>
    <xf numFmtId="176" fontId="9" fillId="0" borderId="1" xfId="1" applyNumberFormat="1" applyFont="1" applyBorder="1" applyAlignment="1">
      <alignment horizontal="center" vertical="center"/>
    </xf>
    <xf numFmtId="176" fontId="18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/>
    <xf numFmtId="176" fontId="18" fillId="0" borderId="1" xfId="1" applyNumberFormat="1" applyFont="1" applyBorder="1" applyAlignment="1">
      <alignment horizontal="center"/>
    </xf>
    <xf numFmtId="176" fontId="18" fillId="0" borderId="1" xfId="1" applyNumberFormat="1" applyFont="1" applyBorder="1" applyAlignment="1">
      <alignment horizontal="right"/>
    </xf>
    <xf numFmtId="176" fontId="16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vertical="center"/>
    </xf>
    <xf numFmtId="176" fontId="16" fillId="0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vertical="center"/>
    </xf>
    <xf numFmtId="176" fontId="19" fillId="0" borderId="1" xfId="1" applyNumberFormat="1" applyFont="1" applyBorder="1" applyAlignment="1">
      <alignment horizontal="center" vertical="center"/>
    </xf>
    <xf numFmtId="176" fontId="7" fillId="0" borderId="1" xfId="1" applyNumberFormat="1" applyBorder="1"/>
    <xf numFmtId="0" fontId="7" fillId="0" borderId="0" xfId="1" applyFont="1" applyFill="1" applyAlignment="1">
      <alignment wrapText="1"/>
    </xf>
    <xf numFmtId="0" fontId="7" fillId="0" borderId="0" xfId="1" applyFont="1" applyFill="1"/>
    <xf numFmtId="0" fontId="20" fillId="0" borderId="0" xfId="1" applyFont="1" applyFill="1"/>
    <xf numFmtId="0" fontId="7" fillId="0" borderId="0" xfId="1" applyFont="1" applyFill="1" applyAlignment="1">
      <alignment vertical="center"/>
    </xf>
    <xf numFmtId="0" fontId="14" fillId="0" borderId="0" xfId="1" applyFont="1" applyFill="1" applyAlignment="1">
      <alignment shrinkToFit="1"/>
    </xf>
    <xf numFmtId="0" fontId="12" fillId="0" borderId="15" xfId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center" vertical="center" shrinkToFit="1"/>
    </xf>
    <xf numFmtId="0" fontId="15" fillId="0" borderId="2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right"/>
    </xf>
    <xf numFmtId="0" fontId="17" fillId="0" borderId="1" xfId="1" applyFont="1" applyFill="1" applyBorder="1"/>
    <xf numFmtId="0" fontId="15" fillId="0" borderId="4" xfId="1" applyFont="1" applyFill="1" applyBorder="1"/>
    <xf numFmtId="0" fontId="15" fillId="0" borderId="0" xfId="1" applyFont="1" applyFill="1"/>
    <xf numFmtId="0" fontId="17" fillId="0" borderId="21" xfId="1" applyFont="1" applyFill="1" applyBorder="1" applyAlignment="1">
      <alignment horizontal="center" vertical="center"/>
    </xf>
    <xf numFmtId="178" fontId="26" fillId="0" borderId="1" xfId="1" applyNumberFormat="1" applyFont="1" applyFill="1" applyBorder="1" applyAlignment="1">
      <alignment horizontal="right"/>
    </xf>
    <xf numFmtId="178" fontId="27" fillId="0" borderId="1" xfId="1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right"/>
    </xf>
    <xf numFmtId="0" fontId="17" fillId="0" borderId="4" xfId="1" applyFont="1" applyFill="1" applyBorder="1"/>
    <xf numFmtId="0" fontId="17" fillId="0" borderId="0" xfId="1" applyFont="1" applyFill="1"/>
    <xf numFmtId="0" fontId="9" fillId="0" borderId="1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vertical="center" wrapText="1"/>
    </xf>
    <xf numFmtId="0" fontId="27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/>
    <xf numFmtId="0" fontId="28" fillId="0" borderId="1" xfId="1" applyFont="1" applyFill="1" applyBorder="1" applyAlignment="1">
      <alignment horizontal="center" shrinkToFit="1"/>
    </xf>
    <xf numFmtId="178" fontId="24" fillId="0" borderId="1" xfId="1" applyNumberFormat="1" applyFont="1" applyFill="1" applyBorder="1" applyAlignment="1">
      <alignment horizontal="right"/>
    </xf>
    <xf numFmtId="0" fontId="24" fillId="0" borderId="1" xfId="1" applyNumberFormat="1" applyFont="1" applyFill="1" applyBorder="1" applyAlignment="1">
      <alignment horizontal="right"/>
    </xf>
    <xf numFmtId="0" fontId="25" fillId="0" borderId="1" xfId="1" applyFont="1" applyFill="1" applyBorder="1" applyAlignment="1">
      <alignment horizontal="center" wrapText="1"/>
    </xf>
    <xf numFmtId="0" fontId="24" fillId="0" borderId="1" xfId="1" applyNumberFormat="1" applyFont="1" applyFill="1" applyBorder="1" applyAlignment="1">
      <alignment horizontal="right" wrapText="1"/>
    </xf>
    <xf numFmtId="0" fontId="26" fillId="0" borderId="1" xfId="1" applyNumberFormat="1" applyFont="1" applyFill="1" applyBorder="1" applyAlignment="1">
      <alignment horizontal="right"/>
    </xf>
    <xf numFmtId="0" fontId="29" fillId="0" borderId="1" xfId="1" applyFont="1" applyFill="1" applyBorder="1"/>
    <xf numFmtId="0" fontId="17" fillId="0" borderId="22" xfId="1" applyFont="1" applyFill="1" applyBorder="1" applyAlignment="1">
      <alignment horizontal="center" vertical="center"/>
    </xf>
    <xf numFmtId="0" fontId="17" fillId="0" borderId="23" xfId="1" applyNumberFormat="1" applyFont="1" applyFill="1" applyBorder="1" applyAlignment="1">
      <alignment horizontal="center" vertical="center"/>
    </xf>
    <xf numFmtId="0" fontId="27" fillId="0" borderId="23" xfId="1" applyNumberFormat="1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>
      <alignment horizontal="right"/>
    </xf>
    <xf numFmtId="0" fontId="17" fillId="0" borderId="11" xfId="1" applyFont="1" applyFill="1" applyBorder="1"/>
    <xf numFmtId="0" fontId="8" fillId="0" borderId="0" xfId="1" applyFont="1" applyAlignment="1">
      <alignment horizontal="center" vertical="center"/>
    </xf>
    <xf numFmtId="0" fontId="7" fillId="0" borderId="0" xfId="1"/>
    <xf numFmtId="0" fontId="7" fillId="0" borderId="0" xfId="1" applyAlignment="1">
      <alignment wrapText="1"/>
    </xf>
    <xf numFmtId="0" fontId="7" fillId="0" borderId="0" xfId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 shrinkToFit="1"/>
    </xf>
    <xf numFmtId="0" fontId="14" fillId="0" borderId="0" xfId="1" applyFont="1" applyAlignment="1">
      <alignment shrinkToFit="1"/>
    </xf>
    <xf numFmtId="0" fontId="12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wrapText="1"/>
    </xf>
    <xf numFmtId="0" fontId="15" fillId="0" borderId="0" xfId="1" applyFont="1"/>
    <xf numFmtId="0" fontId="15" fillId="0" borderId="1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/>
    <xf numFmtId="0" fontId="17" fillId="0" borderId="1" xfId="1" applyFont="1" applyBorder="1" applyAlignment="1">
      <alignment wrapText="1"/>
    </xf>
    <xf numFmtId="0" fontId="17" fillId="0" borderId="0" xfId="1" applyFont="1"/>
    <xf numFmtId="0" fontId="15" fillId="0" borderId="1" xfId="1" applyFont="1" applyBorder="1"/>
    <xf numFmtId="176" fontId="15" fillId="0" borderId="1" xfId="1" applyNumberFormat="1" applyFont="1" applyBorder="1" applyAlignment="1">
      <alignment horizontal="center" vertical="center"/>
    </xf>
    <xf numFmtId="176" fontId="17" fillId="0" borderId="1" xfId="1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179" fontId="15" fillId="0" borderId="1" xfId="1" applyNumberFormat="1" applyFont="1" applyBorder="1" applyAlignment="1">
      <alignment horizontal="center" vertical="center"/>
    </xf>
    <xf numFmtId="178" fontId="15" fillId="0" borderId="1" xfId="1" applyNumberFormat="1" applyFont="1" applyBorder="1"/>
    <xf numFmtId="178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7" fillId="0" borderId="0" xfId="1" applyFill="1"/>
    <xf numFmtId="0" fontId="12" fillId="0" borderId="1" xfId="1" applyFont="1" applyFill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/>
    </xf>
    <xf numFmtId="176" fontId="15" fillId="0" borderId="1" xfId="1" applyNumberFormat="1" applyFont="1" applyFill="1" applyBorder="1"/>
    <xf numFmtId="176" fontId="15" fillId="0" borderId="1" xfId="1" applyNumberFormat="1" applyFont="1" applyBorder="1"/>
    <xf numFmtId="0" fontId="15" fillId="0" borderId="4" xfId="1" applyFont="1" applyBorder="1"/>
    <xf numFmtId="0" fontId="15" fillId="0" borderId="1" xfId="1" applyFont="1" applyFill="1" applyBorder="1"/>
    <xf numFmtId="0" fontId="15" fillId="0" borderId="2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5" xfId="1" applyFont="1" applyBorder="1"/>
    <xf numFmtId="0" fontId="15" fillId="0" borderId="11" xfId="1" applyFont="1" applyBorder="1"/>
    <xf numFmtId="0" fontId="7" fillId="0" borderId="2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0" xfId="1" applyFont="1" applyAlignment="1">
      <alignment shrinkToFit="1"/>
    </xf>
    <xf numFmtId="0" fontId="7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shrinkToFit="1"/>
    </xf>
    <xf numFmtId="0" fontId="7" fillId="0" borderId="1" xfId="1" applyFont="1" applyFill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ont="1" applyBorder="1"/>
    <xf numFmtId="0" fontId="7" fillId="0" borderId="4" xfId="1" applyFont="1" applyBorder="1"/>
    <xf numFmtId="0" fontId="7" fillId="0" borderId="0" xfId="1" applyFont="1"/>
    <xf numFmtId="0" fontId="20" fillId="0" borderId="4" xfId="1" applyFont="1" applyBorder="1"/>
    <xf numFmtId="0" fontId="20" fillId="0" borderId="0" xfId="1" applyFont="1"/>
    <xf numFmtId="0" fontId="7" fillId="0" borderId="15" xfId="1" applyFont="1" applyBorder="1" applyAlignment="1">
      <alignment horizontal="center" vertical="center" wrapText="1"/>
    </xf>
    <xf numFmtId="176" fontId="26" fillId="0" borderId="5" xfId="1" applyNumberFormat="1" applyFont="1" applyFill="1" applyBorder="1" applyAlignment="1">
      <alignment horizontal="right"/>
    </xf>
    <xf numFmtId="177" fontId="7" fillId="0" borderId="0" xfId="1" applyNumberFormat="1" applyFill="1"/>
    <xf numFmtId="177" fontId="12" fillId="0" borderId="1" xfId="1" applyNumberFormat="1" applyFont="1" applyFill="1" applyBorder="1" applyAlignment="1">
      <alignment horizontal="center" vertical="center" shrinkToFit="1"/>
    </xf>
    <xf numFmtId="0" fontId="15" fillId="0" borderId="15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176" fontId="17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179" fontId="15" fillId="0" borderId="1" xfId="1" applyNumberFormat="1" applyFont="1" applyFill="1" applyBorder="1" applyAlignment="1">
      <alignment horizontal="center" vertical="center"/>
    </xf>
    <xf numFmtId="178" fontId="15" fillId="0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/>
    <xf numFmtId="176" fontId="18" fillId="0" borderId="1" xfId="1" applyNumberFormat="1" applyFont="1" applyFill="1" applyBorder="1"/>
    <xf numFmtId="176" fontId="18" fillId="0" borderId="1" xfId="1" applyNumberFormat="1" applyFont="1" applyFill="1" applyBorder="1" applyAlignment="1">
      <alignment horizontal="center" vertical="center"/>
    </xf>
    <xf numFmtId="176" fontId="18" fillId="0" borderId="1" xfId="1" applyNumberFormat="1" applyFont="1" applyFill="1" applyBorder="1" applyAlignment="1">
      <alignment horizontal="center"/>
    </xf>
    <xf numFmtId="176" fontId="7" fillId="0" borderId="1" xfId="1" applyNumberFormat="1" applyFill="1" applyBorder="1"/>
    <xf numFmtId="176" fontId="53" fillId="0" borderId="0" xfId="1" applyNumberFormat="1" applyFont="1"/>
    <xf numFmtId="176" fontId="53" fillId="0" borderId="0" xfId="1" applyNumberFormat="1" applyFont="1" applyAlignment="1">
      <alignment horizontal="center"/>
    </xf>
    <xf numFmtId="176" fontId="53" fillId="0" borderId="1" xfId="1" applyNumberFormat="1" applyFont="1" applyBorder="1"/>
    <xf numFmtId="176" fontId="53" fillId="0" borderId="1" xfId="1" applyNumberFormat="1" applyFont="1" applyFill="1" applyBorder="1"/>
    <xf numFmtId="176" fontId="17" fillId="0" borderId="1" xfId="1" applyNumberFormat="1" applyFont="1" applyBorder="1" applyAlignment="1">
      <alignment vertical="center"/>
    </xf>
    <xf numFmtId="176" fontId="17" fillId="0" borderId="1" xfId="1" applyNumberFormat="1" applyFont="1" applyBorder="1"/>
    <xf numFmtId="176" fontId="17" fillId="0" borderId="1" xfId="1" applyNumberFormat="1" applyFont="1" applyFill="1" applyBorder="1"/>
    <xf numFmtId="176" fontId="7" fillId="0" borderId="1" xfId="1" applyNumberFormat="1" applyFont="1" applyFill="1" applyBorder="1" applyAlignment="1">
      <alignment horizontal="center" vertical="center" shrinkToFit="1"/>
    </xf>
    <xf numFmtId="0" fontId="52" fillId="0" borderId="1" xfId="1" applyFont="1" applyBorder="1" applyAlignment="1">
      <alignment horizontal="center" vertical="center" wrapText="1"/>
    </xf>
    <xf numFmtId="0" fontId="53" fillId="0" borderId="2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 wrapText="1"/>
    </xf>
    <xf numFmtId="0" fontId="53" fillId="0" borderId="1" xfId="1" applyFont="1" applyFill="1" applyBorder="1" applyAlignment="1">
      <alignment horizontal="center" vertical="center" wrapText="1"/>
    </xf>
    <xf numFmtId="176" fontId="53" fillId="0" borderId="1" xfId="1" applyNumberFormat="1" applyFont="1" applyFill="1" applyBorder="1" applyAlignment="1">
      <alignment horizontal="center" vertical="center" wrapText="1"/>
    </xf>
    <xf numFmtId="176" fontId="53" fillId="0" borderId="1" xfId="1" applyNumberFormat="1" applyFont="1" applyFill="1" applyBorder="1" applyAlignment="1">
      <alignment horizontal="center" vertical="center" shrinkToFit="1"/>
    </xf>
    <xf numFmtId="0" fontId="53" fillId="0" borderId="4" xfId="1" applyFont="1" applyBorder="1" applyAlignment="1">
      <alignment horizontal="center" vertical="center" shrinkToFit="1"/>
    </xf>
    <xf numFmtId="0" fontId="53" fillId="0" borderId="0" xfId="1" applyFont="1" applyAlignment="1">
      <alignment shrinkToFit="1"/>
    </xf>
    <xf numFmtId="176" fontId="53" fillId="0" borderId="1" xfId="1" applyNumberFormat="1" applyFont="1" applyBorder="1" applyAlignment="1">
      <alignment horizontal="center" vertical="center" wrapText="1"/>
    </xf>
    <xf numFmtId="177" fontId="53" fillId="0" borderId="1" xfId="1" applyNumberFormat="1" applyFont="1" applyBorder="1" applyAlignment="1">
      <alignment horizontal="center" vertical="center" wrapText="1"/>
    </xf>
    <xf numFmtId="0" fontId="53" fillId="0" borderId="4" xfId="1" applyFont="1" applyBorder="1"/>
    <xf numFmtId="0" fontId="53" fillId="0" borderId="0" xfId="1" applyFont="1"/>
    <xf numFmtId="0" fontId="53" fillId="0" borderId="1" xfId="1" applyFont="1" applyBorder="1"/>
    <xf numFmtId="0" fontId="53" fillId="0" borderId="22" xfId="1" applyFont="1" applyBorder="1" applyAlignment="1">
      <alignment horizontal="center" vertical="center"/>
    </xf>
    <xf numFmtId="0" fontId="53" fillId="0" borderId="5" xfId="1" applyFont="1" applyBorder="1" applyAlignment="1">
      <alignment horizontal="center" vertical="center"/>
    </xf>
    <xf numFmtId="176" fontId="53" fillId="0" borderId="5" xfId="1" applyNumberFormat="1" applyFont="1" applyFill="1" applyBorder="1" applyAlignment="1">
      <alignment horizontal="center" vertical="center"/>
    </xf>
    <xf numFmtId="0" fontId="53" fillId="0" borderId="11" xfId="1" applyFont="1" applyBorder="1"/>
    <xf numFmtId="180" fontId="53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shrinkToFit="1"/>
    </xf>
    <xf numFmtId="0" fontId="15" fillId="0" borderId="5" xfId="1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wrapText="1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wrapText="1" shrinkToFit="1"/>
    </xf>
    <xf numFmtId="0" fontId="23" fillId="0" borderId="2" xfId="1" applyFont="1" applyFill="1" applyBorder="1" applyAlignment="1">
      <alignment horizontal="center" vertical="center" shrinkToFit="1"/>
    </xf>
    <xf numFmtId="0" fontId="50" fillId="0" borderId="0" xfId="1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12" fillId="0" borderId="1" xfId="1" applyFont="1" applyBorder="1" applyAlignment="1">
      <alignment horizontal="center" vertical="center" shrinkToFit="1"/>
    </xf>
    <xf numFmtId="0" fontId="7" fillId="0" borderId="1" xfId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176" fontId="8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shrinkToFit="1"/>
    </xf>
    <xf numFmtId="176" fontId="13" fillId="0" borderId="1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wrapText="1" shrinkToFit="1"/>
    </xf>
    <xf numFmtId="176" fontId="48" fillId="0" borderId="0" xfId="1" applyNumberFormat="1" applyFont="1" applyAlignment="1">
      <alignment horizontal="center"/>
    </xf>
    <xf numFmtId="0" fontId="49" fillId="0" borderId="0" xfId="0" applyFont="1" applyAlignment="1">
      <alignment horizontal="center"/>
    </xf>
    <xf numFmtId="177" fontId="7" fillId="0" borderId="1" xfId="1" applyNumberFormat="1" applyBorder="1" applyAlignment="1">
      <alignment horizontal="center" vertical="center"/>
    </xf>
    <xf numFmtId="177" fontId="20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18" fillId="0" borderId="1" xfId="1" applyNumberFormat="1" applyFont="1" applyBorder="1" applyAlignment="1">
      <alignment horizontal="center" vertical="center"/>
    </xf>
    <xf numFmtId="177" fontId="15" fillId="0" borderId="1" xfId="1" applyNumberFormat="1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 wrapText="1"/>
    </xf>
    <xf numFmtId="176" fontId="18" fillId="0" borderId="18" xfId="1" applyNumberFormat="1" applyFont="1" applyBorder="1" applyAlignment="1">
      <alignment horizontal="center" vertical="center" wrapText="1"/>
    </xf>
    <xf numFmtId="176" fontId="9" fillId="0" borderId="15" xfId="1" applyNumberFormat="1" applyFont="1" applyBorder="1" applyAlignment="1">
      <alignment horizontal="center" vertical="center"/>
    </xf>
    <xf numFmtId="176" fontId="18" fillId="0" borderId="18" xfId="1" applyNumberFormat="1" applyFont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/>
    </xf>
    <xf numFmtId="176" fontId="19" fillId="0" borderId="1" xfId="1" applyNumberFormat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53" fillId="0" borderId="8" xfId="1" applyFont="1" applyBorder="1" applyAlignment="1">
      <alignment horizontal="center" vertical="center"/>
    </xf>
    <xf numFmtId="0" fontId="53" fillId="0" borderId="34" xfId="1" applyFont="1" applyBorder="1" applyAlignment="1">
      <alignment horizontal="center" vertical="center"/>
    </xf>
    <xf numFmtId="0" fontId="5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15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</cellXfs>
  <cellStyles count="147">
    <cellStyle name="20% - 强调文字颜色 1 2" xfId="8"/>
    <cellStyle name="20% - 强调文字颜色 1 3" xfId="9"/>
    <cellStyle name="20% - 强调文字颜色 1 4" xfId="10"/>
    <cellStyle name="20% - 强调文字颜色 2 2" xfId="11"/>
    <cellStyle name="20% - 强调文字颜色 2 3" xfId="12"/>
    <cellStyle name="20% - 强调文字颜色 2 4" xfId="13"/>
    <cellStyle name="20% - 强调文字颜色 3 2" xfId="14"/>
    <cellStyle name="20% - 强调文字颜色 3 3" xfId="15"/>
    <cellStyle name="20% - 强调文字颜色 3 4" xfId="16"/>
    <cellStyle name="20% - 强调文字颜色 4 2" xfId="17"/>
    <cellStyle name="20% - 强调文字颜色 4 3" xfId="18"/>
    <cellStyle name="20% - 强调文字颜色 4 4" xfId="19"/>
    <cellStyle name="20% - 强调文字颜色 5 2" xfId="20"/>
    <cellStyle name="20% - 强调文字颜色 5 3" xfId="21"/>
    <cellStyle name="20% - 强调文字颜色 5 4" xfId="22"/>
    <cellStyle name="20% - 强调文字颜色 6 2" xfId="23"/>
    <cellStyle name="20% - 强调文字颜色 6 3" xfId="24"/>
    <cellStyle name="20% - 强调文字颜色 6 4" xfId="25"/>
    <cellStyle name="40% - 强调文字颜色 1 2" xfId="26"/>
    <cellStyle name="40% - 强调文字颜色 1 3" xfId="27"/>
    <cellStyle name="40% - 强调文字颜色 1 4" xfId="28"/>
    <cellStyle name="40% - 强调文字颜色 2 2" xfId="29"/>
    <cellStyle name="40% - 强调文字颜色 2 3" xfId="30"/>
    <cellStyle name="40% - 强调文字颜色 2 4" xfId="31"/>
    <cellStyle name="40% - 强调文字颜色 3 2" xfId="32"/>
    <cellStyle name="40% - 强调文字颜色 3 3" xfId="33"/>
    <cellStyle name="40% - 强调文字颜色 3 4" xfId="34"/>
    <cellStyle name="40% - 强调文字颜色 4 2" xfId="35"/>
    <cellStyle name="40% - 强调文字颜色 4 3" xfId="36"/>
    <cellStyle name="40% - 强调文字颜色 4 4" xfId="37"/>
    <cellStyle name="40% - 强调文字颜色 5 2" xfId="38"/>
    <cellStyle name="40% - 强调文字颜色 5 3" xfId="39"/>
    <cellStyle name="40% - 强调文字颜色 5 4" xfId="40"/>
    <cellStyle name="40% - 强调文字颜色 6 2" xfId="41"/>
    <cellStyle name="40% - 强调文字颜色 6 3" xfId="42"/>
    <cellStyle name="40% - 强调文字颜色 6 4" xfId="43"/>
    <cellStyle name="60% - 强调文字颜色 1 2" xfId="44"/>
    <cellStyle name="60% - 强调文字颜色 1 3" xfId="45"/>
    <cellStyle name="60% - 强调文字颜色 1 4" xfId="46"/>
    <cellStyle name="60% - 强调文字颜色 2 2" xfId="47"/>
    <cellStyle name="60% - 强调文字颜色 2 3" xfId="48"/>
    <cellStyle name="60% - 强调文字颜色 2 4" xfId="49"/>
    <cellStyle name="60% - 强调文字颜色 3 2" xfId="50"/>
    <cellStyle name="60% - 强调文字颜色 3 3" xfId="51"/>
    <cellStyle name="60% - 强调文字颜色 3 4" xfId="52"/>
    <cellStyle name="60% - 强调文字颜色 4 2" xfId="53"/>
    <cellStyle name="60% - 强调文字颜色 4 3" xfId="54"/>
    <cellStyle name="60% - 强调文字颜色 4 4" xfId="55"/>
    <cellStyle name="60% - 强调文字颜色 5 2" xfId="56"/>
    <cellStyle name="60% - 强调文字颜色 5 3" xfId="57"/>
    <cellStyle name="60% - 强调文字颜色 5 4" xfId="58"/>
    <cellStyle name="60% - 强调文字颜色 6 2" xfId="59"/>
    <cellStyle name="60% - 强调文字颜色 6 3" xfId="60"/>
    <cellStyle name="60% - 强调文字颜色 6 4" xfId="61"/>
    <cellStyle name="标题 1 2" xfId="62"/>
    <cellStyle name="标题 1 3" xfId="63"/>
    <cellStyle name="标题 1 4" xfId="64"/>
    <cellStyle name="标题 2 2" xfId="65"/>
    <cellStyle name="标题 2 3" xfId="66"/>
    <cellStyle name="标题 2 4" xfId="67"/>
    <cellStyle name="标题 3 2" xfId="68"/>
    <cellStyle name="标题 3 3" xfId="69"/>
    <cellStyle name="标题 3 4" xfId="70"/>
    <cellStyle name="标题 4 2" xfId="71"/>
    <cellStyle name="标题 4 3" xfId="72"/>
    <cellStyle name="标题 4 4" xfId="73"/>
    <cellStyle name="标题 5" xfId="74"/>
    <cellStyle name="标题 6" xfId="75"/>
    <cellStyle name="标题 7" xfId="76"/>
    <cellStyle name="差 2" xfId="77"/>
    <cellStyle name="差 3" xfId="78"/>
    <cellStyle name="差 4" xfId="79"/>
    <cellStyle name="常规" xfId="0" builtinId="0"/>
    <cellStyle name="常规 2" xfId="1"/>
    <cellStyle name="常规 2 2" xfId="2"/>
    <cellStyle name="常规 2 2 2" xfId="7"/>
    <cellStyle name="常规 2 2 2 2" xfId="80"/>
    <cellStyle name="常规 2 2 2 2 2" xfId="81"/>
    <cellStyle name="常规 2 2 3" xfId="82"/>
    <cellStyle name="常规 2 2 3 2" xfId="83"/>
    <cellStyle name="常规 2 2 4" xfId="84"/>
    <cellStyle name="常规 2 3" xfId="3"/>
    <cellStyle name="常规 2 3 2" xfId="85"/>
    <cellStyle name="常规 2 3 3" xfId="86"/>
    <cellStyle name="常规 2 4" xfId="87"/>
    <cellStyle name="常规 3" xfId="4"/>
    <cellStyle name="常规 3 2" xfId="5"/>
    <cellStyle name="常规 3 2 2" xfId="88"/>
    <cellStyle name="常规 3 2 3" xfId="89"/>
    <cellStyle name="常规 3 3" xfId="6"/>
    <cellStyle name="常规 3 3 2" xfId="90"/>
    <cellStyle name="常规 3 3 3" xfId="91"/>
    <cellStyle name="常规 3 4" xfId="92"/>
    <cellStyle name="常规 4" xfId="93"/>
    <cellStyle name="常规 4 2" xfId="94"/>
    <cellStyle name="常规 5" xfId="95"/>
    <cellStyle name="好 2" xfId="96"/>
    <cellStyle name="好 3" xfId="97"/>
    <cellStyle name="好 4" xfId="98"/>
    <cellStyle name="汇总 2" xfId="99"/>
    <cellStyle name="汇总 3" xfId="100"/>
    <cellStyle name="汇总 4" xfId="101"/>
    <cellStyle name="计算 2" xfId="102"/>
    <cellStyle name="计算 3" xfId="103"/>
    <cellStyle name="计算 4" xfId="104"/>
    <cellStyle name="检查单元格 2" xfId="105"/>
    <cellStyle name="检查单元格 3" xfId="106"/>
    <cellStyle name="检查单元格 4" xfId="107"/>
    <cellStyle name="解释性文本 2" xfId="108"/>
    <cellStyle name="解释性文本 3" xfId="109"/>
    <cellStyle name="解释性文本 4" xfId="110"/>
    <cellStyle name="警告文本 2" xfId="111"/>
    <cellStyle name="警告文本 3" xfId="112"/>
    <cellStyle name="警告文本 4" xfId="113"/>
    <cellStyle name="链接单元格 2" xfId="114"/>
    <cellStyle name="链接单元格 3" xfId="115"/>
    <cellStyle name="链接单元格 4" xfId="116"/>
    <cellStyle name="强调文字颜色 1 2" xfId="117"/>
    <cellStyle name="强调文字颜色 1 3" xfId="118"/>
    <cellStyle name="强调文字颜色 1 4" xfId="119"/>
    <cellStyle name="强调文字颜色 2 2" xfId="120"/>
    <cellStyle name="强调文字颜色 2 3" xfId="121"/>
    <cellStyle name="强调文字颜色 2 4" xfId="122"/>
    <cellStyle name="强调文字颜色 3 2" xfId="123"/>
    <cellStyle name="强调文字颜色 3 3" xfId="124"/>
    <cellStyle name="强调文字颜色 3 4" xfId="125"/>
    <cellStyle name="强调文字颜色 4 2" xfId="126"/>
    <cellStyle name="强调文字颜色 4 3" xfId="127"/>
    <cellStyle name="强调文字颜色 4 4" xfId="128"/>
    <cellStyle name="强调文字颜色 5 2" xfId="129"/>
    <cellStyle name="强调文字颜色 5 3" xfId="130"/>
    <cellStyle name="强调文字颜色 5 4" xfId="131"/>
    <cellStyle name="强调文字颜色 6 2" xfId="132"/>
    <cellStyle name="强调文字颜色 6 3" xfId="133"/>
    <cellStyle name="强调文字颜色 6 4" xfId="134"/>
    <cellStyle name="适中 2" xfId="135"/>
    <cellStyle name="适中 3" xfId="136"/>
    <cellStyle name="适中 4" xfId="137"/>
    <cellStyle name="输出 2" xfId="138"/>
    <cellStyle name="输出 3" xfId="139"/>
    <cellStyle name="输出 4" xfId="140"/>
    <cellStyle name="输入 2" xfId="141"/>
    <cellStyle name="输入 3" xfId="142"/>
    <cellStyle name="输入 4" xfId="143"/>
    <cellStyle name="注释 2" xfId="144"/>
    <cellStyle name="注释 3" xfId="145"/>
    <cellStyle name="注释 4" xfId="1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9525</xdr:rowOff>
    </xdr:from>
    <xdr:to>
      <xdr:col>1</xdr:col>
      <xdr:colOff>0</xdr:colOff>
      <xdr:row>3</xdr:row>
      <xdr:rowOff>209550</xdr:rowOff>
    </xdr:to>
    <xdr:sp macro="" textlink="">
      <xdr:nvSpPr>
        <xdr:cNvPr id="2" name="TextBox 1"/>
        <xdr:cNvSpPr txBox="1"/>
      </xdr:nvSpPr>
      <xdr:spPr>
        <a:xfrm>
          <a:off x="1485900" y="828675"/>
          <a:ext cx="6858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100"/>
            <a:t>项目</a:t>
          </a:r>
        </a:p>
      </xdr:txBody>
    </xdr:sp>
    <xdr:clientData/>
  </xdr:twoCellAnchor>
  <xdr:twoCellAnchor>
    <xdr:from>
      <xdr:col>0</xdr:col>
      <xdr:colOff>85725</xdr:colOff>
      <xdr:row>3</xdr:row>
      <xdr:rowOff>180975</xdr:rowOff>
    </xdr:from>
    <xdr:to>
      <xdr:col>0</xdr:col>
      <xdr:colOff>628650</xdr:colOff>
      <xdr:row>3</xdr:row>
      <xdr:rowOff>381000</xdr:rowOff>
    </xdr:to>
    <xdr:sp macro="" textlink="">
      <xdr:nvSpPr>
        <xdr:cNvPr id="3" name="TextBox 2"/>
        <xdr:cNvSpPr txBox="1"/>
      </xdr:nvSpPr>
      <xdr:spPr>
        <a:xfrm>
          <a:off x="771525" y="1000125"/>
          <a:ext cx="54292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100"/>
            <a:t>区域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workbookViewId="0">
      <selection activeCell="I6" sqref="I6"/>
    </sheetView>
  </sheetViews>
  <sheetFormatPr defaultRowHeight="14.4"/>
  <cols>
    <col min="1" max="1" width="19.44140625" customWidth="1"/>
    <col min="2" max="2" width="24.44140625" customWidth="1"/>
    <col min="3" max="3" width="22.6640625" customWidth="1"/>
    <col min="4" max="5" width="24.21875" customWidth="1"/>
    <col min="6" max="6" width="25.33203125" customWidth="1"/>
    <col min="255" max="255" width="19.44140625" customWidth="1"/>
    <col min="256" max="257" width="24.44140625" customWidth="1"/>
    <col min="258" max="258" width="22.6640625" customWidth="1"/>
    <col min="259" max="259" width="24.21875" customWidth="1"/>
    <col min="260" max="260" width="25.33203125" customWidth="1"/>
    <col min="511" max="511" width="19.44140625" customWidth="1"/>
    <col min="512" max="513" width="24.44140625" customWidth="1"/>
    <col min="514" max="514" width="22.6640625" customWidth="1"/>
    <col min="515" max="515" width="24.21875" customWidth="1"/>
    <col min="516" max="516" width="25.33203125" customWidth="1"/>
    <col min="767" max="767" width="19.44140625" customWidth="1"/>
    <col min="768" max="769" width="24.44140625" customWidth="1"/>
    <col min="770" max="770" width="22.6640625" customWidth="1"/>
    <col min="771" max="771" width="24.21875" customWidth="1"/>
    <col min="772" max="772" width="25.33203125" customWidth="1"/>
    <col min="1023" max="1023" width="19.44140625" customWidth="1"/>
    <col min="1024" max="1025" width="24.44140625" customWidth="1"/>
    <col min="1026" max="1026" width="22.6640625" customWidth="1"/>
    <col min="1027" max="1027" width="24.21875" customWidth="1"/>
    <col min="1028" max="1028" width="25.33203125" customWidth="1"/>
    <col min="1279" max="1279" width="19.44140625" customWidth="1"/>
    <col min="1280" max="1281" width="24.44140625" customWidth="1"/>
    <col min="1282" max="1282" width="22.6640625" customWidth="1"/>
    <col min="1283" max="1283" width="24.21875" customWidth="1"/>
    <col min="1284" max="1284" width="25.33203125" customWidth="1"/>
    <col min="1535" max="1535" width="19.44140625" customWidth="1"/>
    <col min="1536" max="1537" width="24.44140625" customWidth="1"/>
    <col min="1538" max="1538" width="22.6640625" customWidth="1"/>
    <col min="1539" max="1539" width="24.21875" customWidth="1"/>
    <col min="1540" max="1540" width="25.33203125" customWidth="1"/>
    <col min="1791" max="1791" width="19.44140625" customWidth="1"/>
    <col min="1792" max="1793" width="24.44140625" customWidth="1"/>
    <col min="1794" max="1794" width="22.6640625" customWidth="1"/>
    <col min="1795" max="1795" width="24.21875" customWidth="1"/>
    <col min="1796" max="1796" width="25.33203125" customWidth="1"/>
    <col min="2047" max="2047" width="19.44140625" customWidth="1"/>
    <col min="2048" max="2049" width="24.44140625" customWidth="1"/>
    <col min="2050" max="2050" width="22.6640625" customWidth="1"/>
    <col min="2051" max="2051" width="24.21875" customWidth="1"/>
    <col min="2052" max="2052" width="25.33203125" customWidth="1"/>
    <col min="2303" max="2303" width="19.44140625" customWidth="1"/>
    <col min="2304" max="2305" width="24.44140625" customWidth="1"/>
    <col min="2306" max="2306" width="22.6640625" customWidth="1"/>
    <col min="2307" max="2307" width="24.21875" customWidth="1"/>
    <col min="2308" max="2308" width="25.33203125" customWidth="1"/>
    <col min="2559" max="2559" width="19.44140625" customWidth="1"/>
    <col min="2560" max="2561" width="24.44140625" customWidth="1"/>
    <col min="2562" max="2562" width="22.6640625" customWidth="1"/>
    <col min="2563" max="2563" width="24.21875" customWidth="1"/>
    <col min="2564" max="2564" width="25.33203125" customWidth="1"/>
    <col min="2815" max="2815" width="19.44140625" customWidth="1"/>
    <col min="2816" max="2817" width="24.44140625" customWidth="1"/>
    <col min="2818" max="2818" width="22.6640625" customWidth="1"/>
    <col min="2819" max="2819" width="24.21875" customWidth="1"/>
    <col min="2820" max="2820" width="25.33203125" customWidth="1"/>
    <col min="3071" max="3071" width="19.44140625" customWidth="1"/>
    <col min="3072" max="3073" width="24.44140625" customWidth="1"/>
    <col min="3074" max="3074" width="22.6640625" customWidth="1"/>
    <col min="3075" max="3075" width="24.21875" customWidth="1"/>
    <col min="3076" max="3076" width="25.33203125" customWidth="1"/>
    <col min="3327" max="3327" width="19.44140625" customWidth="1"/>
    <col min="3328" max="3329" width="24.44140625" customWidth="1"/>
    <col min="3330" max="3330" width="22.6640625" customWidth="1"/>
    <col min="3331" max="3331" width="24.21875" customWidth="1"/>
    <col min="3332" max="3332" width="25.33203125" customWidth="1"/>
    <col min="3583" max="3583" width="19.44140625" customWidth="1"/>
    <col min="3584" max="3585" width="24.44140625" customWidth="1"/>
    <col min="3586" max="3586" width="22.6640625" customWidth="1"/>
    <col min="3587" max="3587" width="24.21875" customWidth="1"/>
    <col min="3588" max="3588" width="25.33203125" customWidth="1"/>
    <col min="3839" max="3839" width="19.44140625" customWidth="1"/>
    <col min="3840" max="3841" width="24.44140625" customWidth="1"/>
    <col min="3842" max="3842" width="22.6640625" customWidth="1"/>
    <col min="3843" max="3843" width="24.21875" customWidth="1"/>
    <col min="3844" max="3844" width="25.33203125" customWidth="1"/>
    <col min="4095" max="4095" width="19.44140625" customWidth="1"/>
    <col min="4096" max="4097" width="24.44140625" customWidth="1"/>
    <col min="4098" max="4098" width="22.6640625" customWidth="1"/>
    <col min="4099" max="4099" width="24.21875" customWidth="1"/>
    <col min="4100" max="4100" width="25.33203125" customWidth="1"/>
    <col min="4351" max="4351" width="19.44140625" customWidth="1"/>
    <col min="4352" max="4353" width="24.44140625" customWidth="1"/>
    <col min="4354" max="4354" width="22.6640625" customWidth="1"/>
    <col min="4355" max="4355" width="24.21875" customWidth="1"/>
    <col min="4356" max="4356" width="25.33203125" customWidth="1"/>
    <col min="4607" max="4607" width="19.44140625" customWidth="1"/>
    <col min="4608" max="4609" width="24.44140625" customWidth="1"/>
    <col min="4610" max="4610" width="22.6640625" customWidth="1"/>
    <col min="4611" max="4611" width="24.21875" customWidth="1"/>
    <col min="4612" max="4612" width="25.33203125" customWidth="1"/>
    <col min="4863" max="4863" width="19.44140625" customWidth="1"/>
    <col min="4864" max="4865" width="24.44140625" customWidth="1"/>
    <col min="4866" max="4866" width="22.6640625" customWidth="1"/>
    <col min="4867" max="4867" width="24.21875" customWidth="1"/>
    <col min="4868" max="4868" width="25.33203125" customWidth="1"/>
    <col min="5119" max="5119" width="19.44140625" customWidth="1"/>
    <col min="5120" max="5121" width="24.44140625" customWidth="1"/>
    <col min="5122" max="5122" width="22.6640625" customWidth="1"/>
    <col min="5123" max="5123" width="24.21875" customWidth="1"/>
    <col min="5124" max="5124" width="25.33203125" customWidth="1"/>
    <col min="5375" max="5375" width="19.44140625" customWidth="1"/>
    <col min="5376" max="5377" width="24.44140625" customWidth="1"/>
    <col min="5378" max="5378" width="22.6640625" customWidth="1"/>
    <col min="5379" max="5379" width="24.21875" customWidth="1"/>
    <col min="5380" max="5380" width="25.33203125" customWidth="1"/>
    <col min="5631" max="5631" width="19.44140625" customWidth="1"/>
    <col min="5632" max="5633" width="24.44140625" customWidth="1"/>
    <col min="5634" max="5634" width="22.6640625" customWidth="1"/>
    <col min="5635" max="5635" width="24.21875" customWidth="1"/>
    <col min="5636" max="5636" width="25.33203125" customWidth="1"/>
    <col min="5887" max="5887" width="19.44140625" customWidth="1"/>
    <col min="5888" max="5889" width="24.44140625" customWidth="1"/>
    <col min="5890" max="5890" width="22.6640625" customWidth="1"/>
    <col min="5891" max="5891" width="24.21875" customWidth="1"/>
    <col min="5892" max="5892" width="25.33203125" customWidth="1"/>
    <col min="6143" max="6143" width="19.44140625" customWidth="1"/>
    <col min="6144" max="6145" width="24.44140625" customWidth="1"/>
    <col min="6146" max="6146" width="22.6640625" customWidth="1"/>
    <col min="6147" max="6147" width="24.21875" customWidth="1"/>
    <col min="6148" max="6148" width="25.33203125" customWidth="1"/>
    <col min="6399" max="6399" width="19.44140625" customWidth="1"/>
    <col min="6400" max="6401" width="24.44140625" customWidth="1"/>
    <col min="6402" max="6402" width="22.6640625" customWidth="1"/>
    <col min="6403" max="6403" width="24.21875" customWidth="1"/>
    <col min="6404" max="6404" width="25.33203125" customWidth="1"/>
    <col min="6655" max="6655" width="19.44140625" customWidth="1"/>
    <col min="6656" max="6657" width="24.44140625" customWidth="1"/>
    <col min="6658" max="6658" width="22.6640625" customWidth="1"/>
    <col min="6659" max="6659" width="24.21875" customWidth="1"/>
    <col min="6660" max="6660" width="25.33203125" customWidth="1"/>
    <col min="6911" max="6911" width="19.44140625" customWidth="1"/>
    <col min="6912" max="6913" width="24.44140625" customWidth="1"/>
    <col min="6914" max="6914" width="22.6640625" customWidth="1"/>
    <col min="6915" max="6915" width="24.21875" customWidth="1"/>
    <col min="6916" max="6916" width="25.33203125" customWidth="1"/>
    <col min="7167" max="7167" width="19.44140625" customWidth="1"/>
    <col min="7168" max="7169" width="24.44140625" customWidth="1"/>
    <col min="7170" max="7170" width="22.6640625" customWidth="1"/>
    <col min="7171" max="7171" width="24.21875" customWidth="1"/>
    <col min="7172" max="7172" width="25.33203125" customWidth="1"/>
    <col min="7423" max="7423" width="19.44140625" customWidth="1"/>
    <col min="7424" max="7425" width="24.44140625" customWidth="1"/>
    <col min="7426" max="7426" width="22.6640625" customWidth="1"/>
    <col min="7427" max="7427" width="24.21875" customWidth="1"/>
    <col min="7428" max="7428" width="25.33203125" customWidth="1"/>
    <col min="7679" max="7679" width="19.44140625" customWidth="1"/>
    <col min="7680" max="7681" width="24.44140625" customWidth="1"/>
    <col min="7682" max="7682" width="22.6640625" customWidth="1"/>
    <col min="7683" max="7683" width="24.21875" customWidth="1"/>
    <col min="7684" max="7684" width="25.33203125" customWidth="1"/>
    <col min="7935" max="7935" width="19.44140625" customWidth="1"/>
    <col min="7936" max="7937" width="24.44140625" customWidth="1"/>
    <col min="7938" max="7938" width="22.6640625" customWidth="1"/>
    <col min="7939" max="7939" width="24.21875" customWidth="1"/>
    <col min="7940" max="7940" width="25.33203125" customWidth="1"/>
    <col min="8191" max="8191" width="19.44140625" customWidth="1"/>
    <col min="8192" max="8193" width="24.44140625" customWidth="1"/>
    <col min="8194" max="8194" width="22.6640625" customWidth="1"/>
    <col min="8195" max="8195" width="24.21875" customWidth="1"/>
    <col min="8196" max="8196" width="25.33203125" customWidth="1"/>
    <col min="8447" max="8447" width="19.44140625" customWidth="1"/>
    <col min="8448" max="8449" width="24.44140625" customWidth="1"/>
    <col min="8450" max="8450" width="22.6640625" customWidth="1"/>
    <col min="8451" max="8451" width="24.21875" customWidth="1"/>
    <col min="8452" max="8452" width="25.33203125" customWidth="1"/>
    <col min="8703" max="8703" width="19.44140625" customWidth="1"/>
    <col min="8704" max="8705" width="24.44140625" customWidth="1"/>
    <col min="8706" max="8706" width="22.6640625" customWidth="1"/>
    <col min="8707" max="8707" width="24.21875" customWidth="1"/>
    <col min="8708" max="8708" width="25.33203125" customWidth="1"/>
    <col min="8959" max="8959" width="19.44140625" customWidth="1"/>
    <col min="8960" max="8961" width="24.44140625" customWidth="1"/>
    <col min="8962" max="8962" width="22.6640625" customWidth="1"/>
    <col min="8963" max="8963" width="24.21875" customWidth="1"/>
    <col min="8964" max="8964" width="25.33203125" customWidth="1"/>
    <col min="9215" max="9215" width="19.44140625" customWidth="1"/>
    <col min="9216" max="9217" width="24.44140625" customWidth="1"/>
    <col min="9218" max="9218" width="22.6640625" customWidth="1"/>
    <col min="9219" max="9219" width="24.21875" customWidth="1"/>
    <col min="9220" max="9220" width="25.33203125" customWidth="1"/>
    <col min="9471" max="9471" width="19.44140625" customWidth="1"/>
    <col min="9472" max="9473" width="24.44140625" customWidth="1"/>
    <col min="9474" max="9474" width="22.6640625" customWidth="1"/>
    <col min="9475" max="9475" width="24.21875" customWidth="1"/>
    <col min="9476" max="9476" width="25.33203125" customWidth="1"/>
    <col min="9727" max="9727" width="19.44140625" customWidth="1"/>
    <col min="9728" max="9729" width="24.44140625" customWidth="1"/>
    <col min="9730" max="9730" width="22.6640625" customWidth="1"/>
    <col min="9731" max="9731" width="24.21875" customWidth="1"/>
    <col min="9732" max="9732" width="25.33203125" customWidth="1"/>
    <col min="9983" max="9983" width="19.44140625" customWidth="1"/>
    <col min="9984" max="9985" width="24.44140625" customWidth="1"/>
    <col min="9986" max="9986" width="22.6640625" customWidth="1"/>
    <col min="9987" max="9987" width="24.21875" customWidth="1"/>
    <col min="9988" max="9988" width="25.33203125" customWidth="1"/>
    <col min="10239" max="10239" width="19.44140625" customWidth="1"/>
    <col min="10240" max="10241" width="24.44140625" customWidth="1"/>
    <col min="10242" max="10242" width="22.6640625" customWidth="1"/>
    <col min="10243" max="10243" width="24.21875" customWidth="1"/>
    <col min="10244" max="10244" width="25.33203125" customWidth="1"/>
    <col min="10495" max="10495" width="19.44140625" customWidth="1"/>
    <col min="10496" max="10497" width="24.44140625" customWidth="1"/>
    <col min="10498" max="10498" width="22.6640625" customWidth="1"/>
    <col min="10499" max="10499" width="24.21875" customWidth="1"/>
    <col min="10500" max="10500" width="25.33203125" customWidth="1"/>
    <col min="10751" max="10751" width="19.44140625" customWidth="1"/>
    <col min="10752" max="10753" width="24.44140625" customWidth="1"/>
    <col min="10754" max="10754" width="22.6640625" customWidth="1"/>
    <col min="10755" max="10755" width="24.21875" customWidth="1"/>
    <col min="10756" max="10756" width="25.33203125" customWidth="1"/>
    <col min="11007" max="11007" width="19.44140625" customWidth="1"/>
    <col min="11008" max="11009" width="24.44140625" customWidth="1"/>
    <col min="11010" max="11010" width="22.6640625" customWidth="1"/>
    <col min="11011" max="11011" width="24.21875" customWidth="1"/>
    <col min="11012" max="11012" width="25.33203125" customWidth="1"/>
    <col min="11263" max="11263" width="19.44140625" customWidth="1"/>
    <col min="11264" max="11265" width="24.44140625" customWidth="1"/>
    <col min="11266" max="11266" width="22.6640625" customWidth="1"/>
    <col min="11267" max="11267" width="24.21875" customWidth="1"/>
    <col min="11268" max="11268" width="25.33203125" customWidth="1"/>
    <col min="11519" max="11519" width="19.44140625" customWidth="1"/>
    <col min="11520" max="11521" width="24.44140625" customWidth="1"/>
    <col min="11522" max="11522" width="22.6640625" customWidth="1"/>
    <col min="11523" max="11523" width="24.21875" customWidth="1"/>
    <col min="11524" max="11524" width="25.33203125" customWidth="1"/>
    <col min="11775" max="11775" width="19.44140625" customWidth="1"/>
    <col min="11776" max="11777" width="24.44140625" customWidth="1"/>
    <col min="11778" max="11778" width="22.6640625" customWidth="1"/>
    <col min="11779" max="11779" width="24.21875" customWidth="1"/>
    <col min="11780" max="11780" width="25.33203125" customWidth="1"/>
    <col min="12031" max="12031" width="19.44140625" customWidth="1"/>
    <col min="12032" max="12033" width="24.44140625" customWidth="1"/>
    <col min="12034" max="12034" width="22.6640625" customWidth="1"/>
    <col min="12035" max="12035" width="24.21875" customWidth="1"/>
    <col min="12036" max="12036" width="25.33203125" customWidth="1"/>
    <col min="12287" max="12287" width="19.44140625" customWidth="1"/>
    <col min="12288" max="12289" width="24.44140625" customWidth="1"/>
    <col min="12290" max="12290" width="22.6640625" customWidth="1"/>
    <col min="12291" max="12291" width="24.21875" customWidth="1"/>
    <col min="12292" max="12292" width="25.33203125" customWidth="1"/>
    <col min="12543" max="12543" width="19.44140625" customWidth="1"/>
    <col min="12544" max="12545" width="24.44140625" customWidth="1"/>
    <col min="12546" max="12546" width="22.6640625" customWidth="1"/>
    <col min="12547" max="12547" width="24.21875" customWidth="1"/>
    <col min="12548" max="12548" width="25.33203125" customWidth="1"/>
    <col min="12799" max="12799" width="19.44140625" customWidth="1"/>
    <col min="12800" max="12801" width="24.44140625" customWidth="1"/>
    <col min="12802" max="12802" width="22.6640625" customWidth="1"/>
    <col min="12803" max="12803" width="24.21875" customWidth="1"/>
    <col min="12804" max="12804" width="25.33203125" customWidth="1"/>
    <col min="13055" max="13055" width="19.44140625" customWidth="1"/>
    <col min="13056" max="13057" width="24.44140625" customWidth="1"/>
    <col min="13058" max="13058" width="22.6640625" customWidth="1"/>
    <col min="13059" max="13059" width="24.21875" customWidth="1"/>
    <col min="13060" max="13060" width="25.33203125" customWidth="1"/>
    <col min="13311" max="13311" width="19.44140625" customWidth="1"/>
    <col min="13312" max="13313" width="24.44140625" customWidth="1"/>
    <col min="13314" max="13314" width="22.6640625" customWidth="1"/>
    <col min="13315" max="13315" width="24.21875" customWidth="1"/>
    <col min="13316" max="13316" width="25.33203125" customWidth="1"/>
    <col min="13567" max="13567" width="19.44140625" customWidth="1"/>
    <col min="13568" max="13569" width="24.44140625" customWidth="1"/>
    <col min="13570" max="13570" width="22.6640625" customWidth="1"/>
    <col min="13571" max="13571" width="24.21875" customWidth="1"/>
    <col min="13572" max="13572" width="25.33203125" customWidth="1"/>
    <col min="13823" max="13823" width="19.44140625" customWidth="1"/>
    <col min="13824" max="13825" width="24.44140625" customWidth="1"/>
    <col min="13826" max="13826" width="22.6640625" customWidth="1"/>
    <col min="13827" max="13827" width="24.21875" customWidth="1"/>
    <col min="13828" max="13828" width="25.33203125" customWidth="1"/>
    <col min="14079" max="14079" width="19.44140625" customWidth="1"/>
    <col min="14080" max="14081" width="24.44140625" customWidth="1"/>
    <col min="14082" max="14082" width="22.6640625" customWidth="1"/>
    <col min="14083" max="14083" width="24.21875" customWidth="1"/>
    <col min="14084" max="14084" width="25.33203125" customWidth="1"/>
    <col min="14335" max="14335" width="19.44140625" customWidth="1"/>
    <col min="14336" max="14337" width="24.44140625" customWidth="1"/>
    <col min="14338" max="14338" width="22.6640625" customWidth="1"/>
    <col min="14339" max="14339" width="24.21875" customWidth="1"/>
    <col min="14340" max="14340" width="25.33203125" customWidth="1"/>
    <col min="14591" max="14591" width="19.44140625" customWidth="1"/>
    <col min="14592" max="14593" width="24.44140625" customWidth="1"/>
    <col min="14594" max="14594" width="22.6640625" customWidth="1"/>
    <col min="14595" max="14595" width="24.21875" customWidth="1"/>
    <col min="14596" max="14596" width="25.33203125" customWidth="1"/>
    <col min="14847" max="14847" width="19.44140625" customWidth="1"/>
    <col min="14848" max="14849" width="24.44140625" customWidth="1"/>
    <col min="14850" max="14850" width="22.6640625" customWidth="1"/>
    <col min="14851" max="14851" width="24.21875" customWidth="1"/>
    <col min="14852" max="14852" width="25.33203125" customWidth="1"/>
    <col min="15103" max="15103" width="19.44140625" customWidth="1"/>
    <col min="15104" max="15105" width="24.44140625" customWidth="1"/>
    <col min="15106" max="15106" width="22.6640625" customWidth="1"/>
    <col min="15107" max="15107" width="24.21875" customWidth="1"/>
    <col min="15108" max="15108" width="25.33203125" customWidth="1"/>
    <col min="15359" max="15359" width="19.44140625" customWidth="1"/>
    <col min="15360" max="15361" width="24.44140625" customWidth="1"/>
    <col min="15362" max="15362" width="22.6640625" customWidth="1"/>
    <col min="15363" max="15363" width="24.21875" customWidth="1"/>
    <col min="15364" max="15364" width="25.33203125" customWidth="1"/>
    <col min="15615" max="15615" width="19.44140625" customWidth="1"/>
    <col min="15616" max="15617" width="24.44140625" customWidth="1"/>
    <col min="15618" max="15618" width="22.6640625" customWidth="1"/>
    <col min="15619" max="15619" width="24.21875" customWidth="1"/>
    <col min="15620" max="15620" width="25.33203125" customWidth="1"/>
    <col min="15871" max="15871" width="19.44140625" customWidth="1"/>
    <col min="15872" max="15873" width="24.44140625" customWidth="1"/>
    <col min="15874" max="15874" width="22.6640625" customWidth="1"/>
    <col min="15875" max="15875" width="24.21875" customWidth="1"/>
    <col min="15876" max="15876" width="25.33203125" customWidth="1"/>
    <col min="16127" max="16127" width="19.44140625" customWidth="1"/>
    <col min="16128" max="16129" width="24.44140625" customWidth="1"/>
    <col min="16130" max="16130" width="22.6640625" customWidth="1"/>
    <col min="16131" max="16131" width="24.21875" customWidth="1"/>
    <col min="16132" max="16132" width="25.33203125" customWidth="1"/>
  </cols>
  <sheetData>
    <row r="1" spans="1:6" ht="20.25" customHeight="1">
      <c r="A1" t="s">
        <v>13</v>
      </c>
    </row>
    <row r="2" spans="1:6" ht="29.25" customHeight="1">
      <c r="A2" s="191" t="s">
        <v>17</v>
      </c>
      <c r="B2" s="191"/>
      <c r="C2" s="191"/>
      <c r="D2" s="191"/>
      <c r="E2" s="191"/>
      <c r="F2" s="191"/>
    </row>
    <row r="3" spans="1:6" ht="21.75" customHeight="1" thickBot="1">
      <c r="F3" s="9" t="s">
        <v>5</v>
      </c>
    </row>
    <row r="4" spans="1:6" ht="31.5" customHeight="1">
      <c r="A4" s="15"/>
      <c r="B4" s="3" t="s">
        <v>6</v>
      </c>
      <c r="C4" s="3" t="s">
        <v>7</v>
      </c>
      <c r="D4" s="3" t="s">
        <v>8</v>
      </c>
      <c r="E4" s="20" t="s">
        <v>15</v>
      </c>
      <c r="F4" s="4" t="s">
        <v>9</v>
      </c>
    </row>
    <row r="5" spans="1:6" ht="27.75" customHeight="1">
      <c r="A5" s="10" t="s">
        <v>0</v>
      </c>
      <c r="B5" s="11">
        <v>400</v>
      </c>
      <c r="C5" s="12">
        <v>3270</v>
      </c>
      <c r="D5" s="5">
        <v>585.30999999999995</v>
      </c>
      <c r="E5" s="21">
        <v>2680.92</v>
      </c>
      <c r="F5" s="17">
        <f>SUM(B5:E5)</f>
        <v>6936.23</v>
      </c>
    </row>
    <row r="6" spans="1:6" ht="28.5" customHeight="1">
      <c r="A6" s="10" t="s">
        <v>1</v>
      </c>
      <c r="B6" s="12" t="s">
        <v>10</v>
      </c>
      <c r="C6" s="12">
        <v>1020</v>
      </c>
      <c r="D6" s="5" t="s">
        <v>10</v>
      </c>
      <c r="E6" s="21">
        <v>86.65</v>
      </c>
      <c r="F6" s="17">
        <f>SUM(B6:E6)</f>
        <v>1106.6500000000001</v>
      </c>
    </row>
    <row r="7" spans="1:6" ht="28.5" customHeight="1">
      <c r="A7" s="10" t="s">
        <v>11</v>
      </c>
      <c r="B7" s="12" t="s">
        <v>14</v>
      </c>
      <c r="C7" s="12" t="s">
        <v>14</v>
      </c>
      <c r="D7" s="5" t="s">
        <v>14</v>
      </c>
      <c r="E7" s="21">
        <v>42.19</v>
      </c>
      <c r="F7" s="17">
        <f>SUM(B7:E7)</f>
        <v>42.19</v>
      </c>
    </row>
    <row r="8" spans="1:6" ht="27" customHeight="1">
      <c r="A8" s="10" t="s">
        <v>2</v>
      </c>
      <c r="B8" s="12">
        <v>980</v>
      </c>
      <c r="C8" s="12">
        <v>160</v>
      </c>
      <c r="D8" s="5">
        <v>25.87</v>
      </c>
      <c r="E8" s="21">
        <v>208.72</v>
      </c>
      <c r="F8" s="17">
        <f>SUM(B8:E8)</f>
        <v>1374.59</v>
      </c>
    </row>
    <row r="9" spans="1:6" ht="27" customHeight="1">
      <c r="A9" s="22" t="s">
        <v>16</v>
      </c>
      <c r="B9" s="23">
        <v>630</v>
      </c>
      <c r="C9" s="23">
        <v>220</v>
      </c>
      <c r="D9" s="24">
        <v>81</v>
      </c>
      <c r="E9" s="24">
        <v>40.369999999999997</v>
      </c>
      <c r="F9" s="25">
        <f>SUM(B9:E9)</f>
        <v>971.37</v>
      </c>
    </row>
    <row r="10" spans="1:6" ht="30.75" customHeight="1" thickBot="1">
      <c r="A10" s="16" t="s">
        <v>3</v>
      </c>
      <c r="B10" s="13">
        <f>SUM(B5:B9)</f>
        <v>2010</v>
      </c>
      <c r="C10" s="13">
        <f>SUM(C5:C9)</f>
        <v>4670</v>
      </c>
      <c r="D10" s="14">
        <f>SUM(D5:D9)</f>
        <v>692.18</v>
      </c>
      <c r="E10" s="14">
        <f>SUM(E5:E9)</f>
        <v>3058.85</v>
      </c>
      <c r="F10" s="18">
        <f>SUM(F5:F9)</f>
        <v>10431.029999999999</v>
      </c>
    </row>
    <row r="12" spans="1:6" ht="35.25" customHeight="1">
      <c r="A12" s="192" t="s">
        <v>316</v>
      </c>
      <c r="B12" s="193"/>
      <c r="C12" s="193"/>
      <c r="D12" s="193"/>
      <c r="E12" s="193"/>
      <c r="F12" s="193"/>
    </row>
    <row r="13" spans="1:6" ht="18.75" customHeight="1">
      <c r="A13" s="194" t="s">
        <v>12</v>
      </c>
      <c r="B13" s="194"/>
      <c r="C13" s="194"/>
      <c r="D13" s="194"/>
      <c r="E13" s="194"/>
      <c r="F13" s="194"/>
    </row>
    <row r="14" spans="1:6" ht="18.75" customHeight="1">
      <c r="A14" s="1"/>
      <c r="B14" s="1"/>
      <c r="C14" s="1"/>
      <c r="D14" s="2"/>
      <c r="E14" s="19"/>
      <c r="F14" s="1"/>
    </row>
    <row r="15" spans="1:6" ht="17.399999999999999">
      <c r="B15" s="6"/>
      <c r="F15" s="7" t="s">
        <v>4</v>
      </c>
    </row>
    <row r="16" spans="1:6" ht="17.399999999999999">
      <c r="B16" s="6"/>
      <c r="F16" s="8">
        <v>44378</v>
      </c>
    </row>
    <row r="17" spans="2:2" ht="17.399999999999999">
      <c r="B17" s="6"/>
    </row>
    <row r="18" spans="2:2" ht="17.399999999999999">
      <c r="B18" s="6"/>
    </row>
  </sheetData>
  <mergeCells count="3">
    <mergeCell ref="A2:F2"/>
    <mergeCell ref="A12:F12"/>
    <mergeCell ref="A13:F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6"/>
  <sheetViews>
    <sheetView zoomScale="70" workbookViewId="0">
      <pane ySplit="5" topLeftCell="A96" activePane="bottomLeft" state="frozen"/>
      <selection pane="bottomLeft" activeCell="A18" sqref="A18:XFD45"/>
    </sheetView>
  </sheetViews>
  <sheetFormatPr defaultColWidth="9.6640625" defaultRowHeight="15.6"/>
  <cols>
    <col min="1" max="1" width="4.6640625" style="54" customWidth="1"/>
    <col min="2" max="2" width="11.77734375" style="52" customWidth="1"/>
    <col min="3" max="3" width="12.33203125" style="51" customWidth="1"/>
    <col min="4" max="5" width="9.109375" style="52" customWidth="1"/>
    <col min="6" max="6" width="13.109375" style="52" customWidth="1"/>
    <col min="7" max="8" width="9.109375" style="52" customWidth="1"/>
    <col min="9" max="9" width="13.88671875" style="52" customWidth="1"/>
    <col min="10" max="10" width="12.6640625" style="52" customWidth="1"/>
    <col min="11" max="11" width="12" style="52" customWidth="1"/>
    <col min="12" max="12" width="14" style="52" customWidth="1"/>
    <col min="13" max="15" width="9.109375" style="52" customWidth="1"/>
    <col min="16" max="16" width="11.33203125" style="53" customWidth="1"/>
    <col min="17" max="17" width="11.44140625" style="53" customWidth="1"/>
    <col min="18" max="18" width="12.21875" style="53" customWidth="1"/>
    <col min="19" max="19" width="11" style="52" customWidth="1"/>
    <col min="20" max="256" width="9.6640625" style="52"/>
    <col min="257" max="257" width="4.6640625" style="52" customWidth="1"/>
    <col min="258" max="258" width="11.77734375" style="52" customWidth="1"/>
    <col min="259" max="259" width="12.33203125" style="52" customWidth="1"/>
    <col min="260" max="261" width="9.109375" style="52" customWidth="1"/>
    <col min="262" max="262" width="13.109375" style="52" customWidth="1"/>
    <col min="263" max="264" width="9.109375" style="52" customWidth="1"/>
    <col min="265" max="265" width="13.88671875" style="52" customWidth="1"/>
    <col min="266" max="266" width="12.6640625" style="52" customWidth="1"/>
    <col min="267" max="267" width="12" style="52" customWidth="1"/>
    <col min="268" max="268" width="14" style="52" customWidth="1"/>
    <col min="269" max="271" width="9.109375" style="52" customWidth="1"/>
    <col min="272" max="272" width="11.33203125" style="52" customWidth="1"/>
    <col min="273" max="273" width="11.44140625" style="52" customWidth="1"/>
    <col min="274" max="274" width="10.77734375" style="52" customWidth="1"/>
    <col min="275" max="275" width="11" style="52" customWidth="1"/>
    <col min="276" max="512" width="9.6640625" style="52"/>
    <col min="513" max="513" width="4.6640625" style="52" customWidth="1"/>
    <col min="514" max="514" width="11.77734375" style="52" customWidth="1"/>
    <col min="515" max="515" width="12.33203125" style="52" customWidth="1"/>
    <col min="516" max="517" width="9.109375" style="52" customWidth="1"/>
    <col min="518" max="518" width="13.109375" style="52" customWidth="1"/>
    <col min="519" max="520" width="9.109375" style="52" customWidth="1"/>
    <col min="521" max="521" width="13.88671875" style="52" customWidth="1"/>
    <col min="522" max="522" width="12.6640625" style="52" customWidth="1"/>
    <col min="523" max="523" width="12" style="52" customWidth="1"/>
    <col min="524" max="524" width="14" style="52" customWidth="1"/>
    <col min="525" max="527" width="9.109375" style="52" customWidth="1"/>
    <col min="528" max="528" width="11.33203125" style="52" customWidth="1"/>
    <col min="529" max="529" width="11.44140625" style="52" customWidth="1"/>
    <col min="530" max="530" width="10.77734375" style="52" customWidth="1"/>
    <col min="531" max="531" width="11" style="52" customWidth="1"/>
    <col min="532" max="768" width="9.6640625" style="52"/>
    <col min="769" max="769" width="4.6640625" style="52" customWidth="1"/>
    <col min="770" max="770" width="11.77734375" style="52" customWidth="1"/>
    <col min="771" max="771" width="12.33203125" style="52" customWidth="1"/>
    <col min="772" max="773" width="9.109375" style="52" customWidth="1"/>
    <col min="774" max="774" width="13.109375" style="52" customWidth="1"/>
    <col min="775" max="776" width="9.109375" style="52" customWidth="1"/>
    <col min="777" max="777" width="13.88671875" style="52" customWidth="1"/>
    <col min="778" max="778" width="12.6640625" style="52" customWidth="1"/>
    <col min="779" max="779" width="12" style="52" customWidth="1"/>
    <col min="780" max="780" width="14" style="52" customWidth="1"/>
    <col min="781" max="783" width="9.109375" style="52" customWidth="1"/>
    <col min="784" max="784" width="11.33203125" style="52" customWidth="1"/>
    <col min="785" max="785" width="11.44140625" style="52" customWidth="1"/>
    <col min="786" max="786" width="10.77734375" style="52" customWidth="1"/>
    <col min="787" max="787" width="11" style="52" customWidth="1"/>
    <col min="788" max="1024" width="9.6640625" style="52"/>
    <col min="1025" max="1025" width="4.6640625" style="52" customWidth="1"/>
    <col min="1026" max="1026" width="11.77734375" style="52" customWidth="1"/>
    <col min="1027" max="1027" width="12.33203125" style="52" customWidth="1"/>
    <col min="1028" max="1029" width="9.109375" style="52" customWidth="1"/>
    <col min="1030" max="1030" width="13.109375" style="52" customWidth="1"/>
    <col min="1031" max="1032" width="9.109375" style="52" customWidth="1"/>
    <col min="1033" max="1033" width="13.88671875" style="52" customWidth="1"/>
    <col min="1034" max="1034" width="12.6640625" style="52" customWidth="1"/>
    <col min="1035" max="1035" width="12" style="52" customWidth="1"/>
    <col min="1036" max="1036" width="14" style="52" customWidth="1"/>
    <col min="1037" max="1039" width="9.109375" style="52" customWidth="1"/>
    <col min="1040" max="1040" width="11.33203125" style="52" customWidth="1"/>
    <col min="1041" max="1041" width="11.44140625" style="52" customWidth="1"/>
    <col min="1042" max="1042" width="10.77734375" style="52" customWidth="1"/>
    <col min="1043" max="1043" width="11" style="52" customWidth="1"/>
    <col min="1044" max="1280" width="9.6640625" style="52"/>
    <col min="1281" max="1281" width="4.6640625" style="52" customWidth="1"/>
    <col min="1282" max="1282" width="11.77734375" style="52" customWidth="1"/>
    <col min="1283" max="1283" width="12.33203125" style="52" customWidth="1"/>
    <col min="1284" max="1285" width="9.109375" style="52" customWidth="1"/>
    <col min="1286" max="1286" width="13.109375" style="52" customWidth="1"/>
    <col min="1287" max="1288" width="9.109375" style="52" customWidth="1"/>
    <col min="1289" max="1289" width="13.88671875" style="52" customWidth="1"/>
    <col min="1290" max="1290" width="12.6640625" style="52" customWidth="1"/>
    <col min="1291" max="1291" width="12" style="52" customWidth="1"/>
    <col min="1292" max="1292" width="14" style="52" customWidth="1"/>
    <col min="1293" max="1295" width="9.109375" style="52" customWidth="1"/>
    <col min="1296" max="1296" width="11.33203125" style="52" customWidth="1"/>
    <col min="1297" max="1297" width="11.44140625" style="52" customWidth="1"/>
    <col min="1298" max="1298" width="10.77734375" style="52" customWidth="1"/>
    <col min="1299" max="1299" width="11" style="52" customWidth="1"/>
    <col min="1300" max="1536" width="9.6640625" style="52"/>
    <col min="1537" max="1537" width="4.6640625" style="52" customWidth="1"/>
    <col min="1538" max="1538" width="11.77734375" style="52" customWidth="1"/>
    <col min="1539" max="1539" width="12.33203125" style="52" customWidth="1"/>
    <col min="1540" max="1541" width="9.109375" style="52" customWidth="1"/>
    <col min="1542" max="1542" width="13.109375" style="52" customWidth="1"/>
    <col min="1543" max="1544" width="9.109375" style="52" customWidth="1"/>
    <col min="1545" max="1545" width="13.88671875" style="52" customWidth="1"/>
    <col min="1546" max="1546" width="12.6640625" style="52" customWidth="1"/>
    <col min="1547" max="1547" width="12" style="52" customWidth="1"/>
    <col min="1548" max="1548" width="14" style="52" customWidth="1"/>
    <col min="1549" max="1551" width="9.109375" style="52" customWidth="1"/>
    <col min="1552" max="1552" width="11.33203125" style="52" customWidth="1"/>
    <col min="1553" max="1553" width="11.44140625" style="52" customWidth="1"/>
    <col min="1554" max="1554" width="10.77734375" style="52" customWidth="1"/>
    <col min="1555" max="1555" width="11" style="52" customWidth="1"/>
    <col min="1556" max="1792" width="9.6640625" style="52"/>
    <col min="1793" max="1793" width="4.6640625" style="52" customWidth="1"/>
    <col min="1794" max="1794" width="11.77734375" style="52" customWidth="1"/>
    <col min="1795" max="1795" width="12.33203125" style="52" customWidth="1"/>
    <col min="1796" max="1797" width="9.109375" style="52" customWidth="1"/>
    <col min="1798" max="1798" width="13.109375" style="52" customWidth="1"/>
    <col min="1799" max="1800" width="9.109375" style="52" customWidth="1"/>
    <col min="1801" max="1801" width="13.88671875" style="52" customWidth="1"/>
    <col min="1802" max="1802" width="12.6640625" style="52" customWidth="1"/>
    <col min="1803" max="1803" width="12" style="52" customWidth="1"/>
    <col min="1804" max="1804" width="14" style="52" customWidth="1"/>
    <col min="1805" max="1807" width="9.109375" style="52" customWidth="1"/>
    <col min="1808" max="1808" width="11.33203125" style="52" customWidth="1"/>
    <col min="1809" max="1809" width="11.44140625" style="52" customWidth="1"/>
    <col min="1810" max="1810" width="10.77734375" style="52" customWidth="1"/>
    <col min="1811" max="1811" width="11" style="52" customWidth="1"/>
    <col min="1812" max="2048" width="9.6640625" style="52"/>
    <col min="2049" max="2049" width="4.6640625" style="52" customWidth="1"/>
    <col min="2050" max="2050" width="11.77734375" style="52" customWidth="1"/>
    <col min="2051" max="2051" width="12.33203125" style="52" customWidth="1"/>
    <col min="2052" max="2053" width="9.109375" style="52" customWidth="1"/>
    <col min="2054" max="2054" width="13.109375" style="52" customWidth="1"/>
    <col min="2055" max="2056" width="9.109375" style="52" customWidth="1"/>
    <col min="2057" max="2057" width="13.88671875" style="52" customWidth="1"/>
    <col min="2058" max="2058" width="12.6640625" style="52" customWidth="1"/>
    <col min="2059" max="2059" width="12" style="52" customWidth="1"/>
    <col min="2060" max="2060" width="14" style="52" customWidth="1"/>
    <col min="2061" max="2063" width="9.109375" style="52" customWidth="1"/>
    <col min="2064" max="2064" width="11.33203125" style="52" customWidth="1"/>
    <col min="2065" max="2065" width="11.44140625" style="52" customWidth="1"/>
    <col min="2066" max="2066" width="10.77734375" style="52" customWidth="1"/>
    <col min="2067" max="2067" width="11" style="52" customWidth="1"/>
    <col min="2068" max="2304" width="9.6640625" style="52"/>
    <col min="2305" max="2305" width="4.6640625" style="52" customWidth="1"/>
    <col min="2306" max="2306" width="11.77734375" style="52" customWidth="1"/>
    <col min="2307" max="2307" width="12.33203125" style="52" customWidth="1"/>
    <col min="2308" max="2309" width="9.109375" style="52" customWidth="1"/>
    <col min="2310" max="2310" width="13.109375" style="52" customWidth="1"/>
    <col min="2311" max="2312" width="9.109375" style="52" customWidth="1"/>
    <col min="2313" max="2313" width="13.88671875" style="52" customWidth="1"/>
    <col min="2314" max="2314" width="12.6640625" style="52" customWidth="1"/>
    <col min="2315" max="2315" width="12" style="52" customWidth="1"/>
    <col min="2316" max="2316" width="14" style="52" customWidth="1"/>
    <col min="2317" max="2319" width="9.109375" style="52" customWidth="1"/>
    <col min="2320" max="2320" width="11.33203125" style="52" customWidth="1"/>
    <col min="2321" max="2321" width="11.44140625" style="52" customWidth="1"/>
    <col min="2322" max="2322" width="10.77734375" style="52" customWidth="1"/>
    <col min="2323" max="2323" width="11" style="52" customWidth="1"/>
    <col min="2324" max="2560" width="9.6640625" style="52"/>
    <col min="2561" max="2561" width="4.6640625" style="52" customWidth="1"/>
    <col min="2562" max="2562" width="11.77734375" style="52" customWidth="1"/>
    <col min="2563" max="2563" width="12.33203125" style="52" customWidth="1"/>
    <col min="2564" max="2565" width="9.109375" style="52" customWidth="1"/>
    <col min="2566" max="2566" width="13.109375" style="52" customWidth="1"/>
    <col min="2567" max="2568" width="9.109375" style="52" customWidth="1"/>
    <col min="2569" max="2569" width="13.88671875" style="52" customWidth="1"/>
    <col min="2570" max="2570" width="12.6640625" style="52" customWidth="1"/>
    <col min="2571" max="2571" width="12" style="52" customWidth="1"/>
    <col min="2572" max="2572" width="14" style="52" customWidth="1"/>
    <col min="2573" max="2575" width="9.109375" style="52" customWidth="1"/>
    <col min="2576" max="2576" width="11.33203125" style="52" customWidth="1"/>
    <col min="2577" max="2577" width="11.44140625" style="52" customWidth="1"/>
    <col min="2578" max="2578" width="10.77734375" style="52" customWidth="1"/>
    <col min="2579" max="2579" width="11" style="52" customWidth="1"/>
    <col min="2580" max="2816" width="9.6640625" style="52"/>
    <col min="2817" max="2817" width="4.6640625" style="52" customWidth="1"/>
    <col min="2818" max="2818" width="11.77734375" style="52" customWidth="1"/>
    <col min="2819" max="2819" width="12.33203125" style="52" customWidth="1"/>
    <col min="2820" max="2821" width="9.109375" style="52" customWidth="1"/>
    <col min="2822" max="2822" width="13.109375" style="52" customWidth="1"/>
    <col min="2823" max="2824" width="9.109375" style="52" customWidth="1"/>
    <col min="2825" max="2825" width="13.88671875" style="52" customWidth="1"/>
    <col min="2826" max="2826" width="12.6640625" style="52" customWidth="1"/>
    <col min="2827" max="2827" width="12" style="52" customWidth="1"/>
    <col min="2828" max="2828" width="14" style="52" customWidth="1"/>
    <col min="2829" max="2831" width="9.109375" style="52" customWidth="1"/>
    <col min="2832" max="2832" width="11.33203125" style="52" customWidth="1"/>
    <col min="2833" max="2833" width="11.44140625" style="52" customWidth="1"/>
    <col min="2834" max="2834" width="10.77734375" style="52" customWidth="1"/>
    <col min="2835" max="2835" width="11" style="52" customWidth="1"/>
    <col min="2836" max="3072" width="9.6640625" style="52"/>
    <col min="3073" max="3073" width="4.6640625" style="52" customWidth="1"/>
    <col min="3074" max="3074" width="11.77734375" style="52" customWidth="1"/>
    <col min="3075" max="3075" width="12.33203125" style="52" customWidth="1"/>
    <col min="3076" max="3077" width="9.109375" style="52" customWidth="1"/>
    <col min="3078" max="3078" width="13.109375" style="52" customWidth="1"/>
    <col min="3079" max="3080" width="9.109375" style="52" customWidth="1"/>
    <col min="3081" max="3081" width="13.88671875" style="52" customWidth="1"/>
    <col min="3082" max="3082" width="12.6640625" style="52" customWidth="1"/>
    <col min="3083" max="3083" width="12" style="52" customWidth="1"/>
    <col min="3084" max="3084" width="14" style="52" customWidth="1"/>
    <col min="3085" max="3087" width="9.109375" style="52" customWidth="1"/>
    <col min="3088" max="3088" width="11.33203125" style="52" customWidth="1"/>
    <col min="3089" max="3089" width="11.44140625" style="52" customWidth="1"/>
    <col min="3090" max="3090" width="10.77734375" style="52" customWidth="1"/>
    <col min="3091" max="3091" width="11" style="52" customWidth="1"/>
    <col min="3092" max="3328" width="9.6640625" style="52"/>
    <col min="3329" max="3329" width="4.6640625" style="52" customWidth="1"/>
    <col min="3330" max="3330" width="11.77734375" style="52" customWidth="1"/>
    <col min="3331" max="3331" width="12.33203125" style="52" customWidth="1"/>
    <col min="3332" max="3333" width="9.109375" style="52" customWidth="1"/>
    <col min="3334" max="3334" width="13.109375" style="52" customWidth="1"/>
    <col min="3335" max="3336" width="9.109375" style="52" customWidth="1"/>
    <col min="3337" max="3337" width="13.88671875" style="52" customWidth="1"/>
    <col min="3338" max="3338" width="12.6640625" style="52" customWidth="1"/>
    <col min="3339" max="3339" width="12" style="52" customWidth="1"/>
    <col min="3340" max="3340" width="14" style="52" customWidth="1"/>
    <col min="3341" max="3343" width="9.109375" style="52" customWidth="1"/>
    <col min="3344" max="3344" width="11.33203125" style="52" customWidth="1"/>
    <col min="3345" max="3345" width="11.44140625" style="52" customWidth="1"/>
    <col min="3346" max="3346" width="10.77734375" style="52" customWidth="1"/>
    <col min="3347" max="3347" width="11" style="52" customWidth="1"/>
    <col min="3348" max="3584" width="9.6640625" style="52"/>
    <col min="3585" max="3585" width="4.6640625" style="52" customWidth="1"/>
    <col min="3586" max="3586" width="11.77734375" style="52" customWidth="1"/>
    <col min="3587" max="3587" width="12.33203125" style="52" customWidth="1"/>
    <col min="3588" max="3589" width="9.109375" style="52" customWidth="1"/>
    <col min="3590" max="3590" width="13.109375" style="52" customWidth="1"/>
    <col min="3591" max="3592" width="9.109375" style="52" customWidth="1"/>
    <col min="3593" max="3593" width="13.88671875" style="52" customWidth="1"/>
    <col min="3594" max="3594" width="12.6640625" style="52" customWidth="1"/>
    <col min="3595" max="3595" width="12" style="52" customWidth="1"/>
    <col min="3596" max="3596" width="14" style="52" customWidth="1"/>
    <col min="3597" max="3599" width="9.109375" style="52" customWidth="1"/>
    <col min="3600" max="3600" width="11.33203125" style="52" customWidth="1"/>
    <col min="3601" max="3601" width="11.44140625" style="52" customWidth="1"/>
    <col min="3602" max="3602" width="10.77734375" style="52" customWidth="1"/>
    <col min="3603" max="3603" width="11" style="52" customWidth="1"/>
    <col min="3604" max="3840" width="9.6640625" style="52"/>
    <col min="3841" max="3841" width="4.6640625" style="52" customWidth="1"/>
    <col min="3842" max="3842" width="11.77734375" style="52" customWidth="1"/>
    <col min="3843" max="3843" width="12.33203125" style="52" customWidth="1"/>
    <col min="3844" max="3845" width="9.109375" style="52" customWidth="1"/>
    <col min="3846" max="3846" width="13.109375" style="52" customWidth="1"/>
    <col min="3847" max="3848" width="9.109375" style="52" customWidth="1"/>
    <col min="3849" max="3849" width="13.88671875" style="52" customWidth="1"/>
    <col min="3850" max="3850" width="12.6640625" style="52" customWidth="1"/>
    <col min="3851" max="3851" width="12" style="52" customWidth="1"/>
    <col min="3852" max="3852" width="14" style="52" customWidth="1"/>
    <col min="3853" max="3855" width="9.109375" style="52" customWidth="1"/>
    <col min="3856" max="3856" width="11.33203125" style="52" customWidth="1"/>
    <col min="3857" max="3857" width="11.44140625" style="52" customWidth="1"/>
    <col min="3858" max="3858" width="10.77734375" style="52" customWidth="1"/>
    <col min="3859" max="3859" width="11" style="52" customWidth="1"/>
    <col min="3860" max="4096" width="9.6640625" style="52"/>
    <col min="4097" max="4097" width="4.6640625" style="52" customWidth="1"/>
    <col min="4098" max="4098" width="11.77734375" style="52" customWidth="1"/>
    <col min="4099" max="4099" width="12.33203125" style="52" customWidth="1"/>
    <col min="4100" max="4101" width="9.109375" style="52" customWidth="1"/>
    <col min="4102" max="4102" width="13.109375" style="52" customWidth="1"/>
    <col min="4103" max="4104" width="9.109375" style="52" customWidth="1"/>
    <col min="4105" max="4105" width="13.88671875" style="52" customWidth="1"/>
    <col min="4106" max="4106" width="12.6640625" style="52" customWidth="1"/>
    <col min="4107" max="4107" width="12" style="52" customWidth="1"/>
    <col min="4108" max="4108" width="14" style="52" customWidth="1"/>
    <col min="4109" max="4111" width="9.109375" style="52" customWidth="1"/>
    <col min="4112" max="4112" width="11.33203125" style="52" customWidth="1"/>
    <col min="4113" max="4113" width="11.44140625" style="52" customWidth="1"/>
    <col min="4114" max="4114" width="10.77734375" style="52" customWidth="1"/>
    <col min="4115" max="4115" width="11" style="52" customWidth="1"/>
    <col min="4116" max="4352" width="9.6640625" style="52"/>
    <col min="4353" max="4353" width="4.6640625" style="52" customWidth="1"/>
    <col min="4354" max="4354" width="11.77734375" style="52" customWidth="1"/>
    <col min="4355" max="4355" width="12.33203125" style="52" customWidth="1"/>
    <col min="4356" max="4357" width="9.109375" style="52" customWidth="1"/>
    <col min="4358" max="4358" width="13.109375" style="52" customWidth="1"/>
    <col min="4359" max="4360" width="9.109375" style="52" customWidth="1"/>
    <col min="4361" max="4361" width="13.88671875" style="52" customWidth="1"/>
    <col min="4362" max="4362" width="12.6640625" style="52" customWidth="1"/>
    <col min="4363" max="4363" width="12" style="52" customWidth="1"/>
    <col min="4364" max="4364" width="14" style="52" customWidth="1"/>
    <col min="4365" max="4367" width="9.109375" style="52" customWidth="1"/>
    <col min="4368" max="4368" width="11.33203125" style="52" customWidth="1"/>
    <col min="4369" max="4369" width="11.44140625" style="52" customWidth="1"/>
    <col min="4370" max="4370" width="10.77734375" style="52" customWidth="1"/>
    <col min="4371" max="4371" width="11" style="52" customWidth="1"/>
    <col min="4372" max="4608" width="9.6640625" style="52"/>
    <col min="4609" max="4609" width="4.6640625" style="52" customWidth="1"/>
    <col min="4610" max="4610" width="11.77734375" style="52" customWidth="1"/>
    <col min="4611" max="4611" width="12.33203125" style="52" customWidth="1"/>
    <col min="4612" max="4613" width="9.109375" style="52" customWidth="1"/>
    <col min="4614" max="4614" width="13.109375" style="52" customWidth="1"/>
    <col min="4615" max="4616" width="9.109375" style="52" customWidth="1"/>
    <col min="4617" max="4617" width="13.88671875" style="52" customWidth="1"/>
    <col min="4618" max="4618" width="12.6640625" style="52" customWidth="1"/>
    <col min="4619" max="4619" width="12" style="52" customWidth="1"/>
    <col min="4620" max="4620" width="14" style="52" customWidth="1"/>
    <col min="4621" max="4623" width="9.109375" style="52" customWidth="1"/>
    <col min="4624" max="4624" width="11.33203125" style="52" customWidth="1"/>
    <col min="4625" max="4625" width="11.44140625" style="52" customWidth="1"/>
    <col min="4626" max="4626" width="10.77734375" style="52" customWidth="1"/>
    <col min="4627" max="4627" width="11" style="52" customWidth="1"/>
    <col min="4628" max="4864" width="9.6640625" style="52"/>
    <col min="4865" max="4865" width="4.6640625" style="52" customWidth="1"/>
    <col min="4866" max="4866" width="11.77734375" style="52" customWidth="1"/>
    <col min="4867" max="4867" width="12.33203125" style="52" customWidth="1"/>
    <col min="4868" max="4869" width="9.109375" style="52" customWidth="1"/>
    <col min="4870" max="4870" width="13.109375" style="52" customWidth="1"/>
    <col min="4871" max="4872" width="9.109375" style="52" customWidth="1"/>
    <col min="4873" max="4873" width="13.88671875" style="52" customWidth="1"/>
    <col min="4874" max="4874" width="12.6640625" style="52" customWidth="1"/>
    <col min="4875" max="4875" width="12" style="52" customWidth="1"/>
    <col min="4876" max="4876" width="14" style="52" customWidth="1"/>
    <col min="4877" max="4879" width="9.109375" style="52" customWidth="1"/>
    <col min="4880" max="4880" width="11.33203125" style="52" customWidth="1"/>
    <col min="4881" max="4881" width="11.44140625" style="52" customWidth="1"/>
    <col min="4882" max="4882" width="10.77734375" style="52" customWidth="1"/>
    <col min="4883" max="4883" width="11" style="52" customWidth="1"/>
    <col min="4884" max="5120" width="9.6640625" style="52"/>
    <col min="5121" max="5121" width="4.6640625" style="52" customWidth="1"/>
    <col min="5122" max="5122" width="11.77734375" style="52" customWidth="1"/>
    <col min="5123" max="5123" width="12.33203125" style="52" customWidth="1"/>
    <col min="5124" max="5125" width="9.109375" style="52" customWidth="1"/>
    <col min="5126" max="5126" width="13.109375" style="52" customWidth="1"/>
    <col min="5127" max="5128" width="9.109375" style="52" customWidth="1"/>
    <col min="5129" max="5129" width="13.88671875" style="52" customWidth="1"/>
    <col min="5130" max="5130" width="12.6640625" style="52" customWidth="1"/>
    <col min="5131" max="5131" width="12" style="52" customWidth="1"/>
    <col min="5132" max="5132" width="14" style="52" customWidth="1"/>
    <col min="5133" max="5135" width="9.109375" style="52" customWidth="1"/>
    <col min="5136" max="5136" width="11.33203125" style="52" customWidth="1"/>
    <col min="5137" max="5137" width="11.44140625" style="52" customWidth="1"/>
    <col min="5138" max="5138" width="10.77734375" style="52" customWidth="1"/>
    <col min="5139" max="5139" width="11" style="52" customWidth="1"/>
    <col min="5140" max="5376" width="9.6640625" style="52"/>
    <col min="5377" max="5377" width="4.6640625" style="52" customWidth="1"/>
    <col min="5378" max="5378" width="11.77734375" style="52" customWidth="1"/>
    <col min="5379" max="5379" width="12.33203125" style="52" customWidth="1"/>
    <col min="5380" max="5381" width="9.109375" style="52" customWidth="1"/>
    <col min="5382" max="5382" width="13.109375" style="52" customWidth="1"/>
    <col min="5383" max="5384" width="9.109375" style="52" customWidth="1"/>
    <col min="5385" max="5385" width="13.88671875" style="52" customWidth="1"/>
    <col min="5386" max="5386" width="12.6640625" style="52" customWidth="1"/>
    <col min="5387" max="5387" width="12" style="52" customWidth="1"/>
    <col min="5388" max="5388" width="14" style="52" customWidth="1"/>
    <col min="5389" max="5391" width="9.109375" style="52" customWidth="1"/>
    <col min="5392" max="5392" width="11.33203125" style="52" customWidth="1"/>
    <col min="5393" max="5393" width="11.44140625" style="52" customWidth="1"/>
    <col min="5394" max="5394" width="10.77734375" style="52" customWidth="1"/>
    <col min="5395" max="5395" width="11" style="52" customWidth="1"/>
    <col min="5396" max="5632" width="9.6640625" style="52"/>
    <col min="5633" max="5633" width="4.6640625" style="52" customWidth="1"/>
    <col min="5634" max="5634" width="11.77734375" style="52" customWidth="1"/>
    <col min="5635" max="5635" width="12.33203125" style="52" customWidth="1"/>
    <col min="5636" max="5637" width="9.109375" style="52" customWidth="1"/>
    <col min="5638" max="5638" width="13.109375" style="52" customWidth="1"/>
    <col min="5639" max="5640" width="9.109375" style="52" customWidth="1"/>
    <col min="5641" max="5641" width="13.88671875" style="52" customWidth="1"/>
    <col min="5642" max="5642" width="12.6640625" style="52" customWidth="1"/>
    <col min="5643" max="5643" width="12" style="52" customWidth="1"/>
    <col min="5644" max="5644" width="14" style="52" customWidth="1"/>
    <col min="5645" max="5647" width="9.109375" style="52" customWidth="1"/>
    <col min="5648" max="5648" width="11.33203125" style="52" customWidth="1"/>
    <col min="5649" max="5649" width="11.44140625" style="52" customWidth="1"/>
    <col min="5650" max="5650" width="10.77734375" style="52" customWidth="1"/>
    <col min="5651" max="5651" width="11" style="52" customWidth="1"/>
    <col min="5652" max="5888" width="9.6640625" style="52"/>
    <col min="5889" max="5889" width="4.6640625" style="52" customWidth="1"/>
    <col min="5890" max="5890" width="11.77734375" style="52" customWidth="1"/>
    <col min="5891" max="5891" width="12.33203125" style="52" customWidth="1"/>
    <col min="5892" max="5893" width="9.109375" style="52" customWidth="1"/>
    <col min="5894" max="5894" width="13.109375" style="52" customWidth="1"/>
    <col min="5895" max="5896" width="9.109375" style="52" customWidth="1"/>
    <col min="5897" max="5897" width="13.88671875" style="52" customWidth="1"/>
    <col min="5898" max="5898" width="12.6640625" style="52" customWidth="1"/>
    <col min="5899" max="5899" width="12" style="52" customWidth="1"/>
    <col min="5900" max="5900" width="14" style="52" customWidth="1"/>
    <col min="5901" max="5903" width="9.109375" style="52" customWidth="1"/>
    <col min="5904" max="5904" width="11.33203125" style="52" customWidth="1"/>
    <col min="5905" max="5905" width="11.44140625" style="52" customWidth="1"/>
    <col min="5906" max="5906" width="10.77734375" style="52" customWidth="1"/>
    <col min="5907" max="5907" width="11" style="52" customWidth="1"/>
    <col min="5908" max="6144" width="9.6640625" style="52"/>
    <col min="6145" max="6145" width="4.6640625" style="52" customWidth="1"/>
    <col min="6146" max="6146" width="11.77734375" style="52" customWidth="1"/>
    <col min="6147" max="6147" width="12.33203125" style="52" customWidth="1"/>
    <col min="6148" max="6149" width="9.109375" style="52" customWidth="1"/>
    <col min="6150" max="6150" width="13.109375" style="52" customWidth="1"/>
    <col min="6151" max="6152" width="9.109375" style="52" customWidth="1"/>
    <col min="6153" max="6153" width="13.88671875" style="52" customWidth="1"/>
    <col min="6154" max="6154" width="12.6640625" style="52" customWidth="1"/>
    <col min="6155" max="6155" width="12" style="52" customWidth="1"/>
    <col min="6156" max="6156" width="14" style="52" customWidth="1"/>
    <col min="6157" max="6159" width="9.109375" style="52" customWidth="1"/>
    <col min="6160" max="6160" width="11.33203125" style="52" customWidth="1"/>
    <col min="6161" max="6161" width="11.44140625" style="52" customWidth="1"/>
    <col min="6162" max="6162" width="10.77734375" style="52" customWidth="1"/>
    <col min="6163" max="6163" width="11" style="52" customWidth="1"/>
    <col min="6164" max="6400" width="9.6640625" style="52"/>
    <col min="6401" max="6401" width="4.6640625" style="52" customWidth="1"/>
    <col min="6402" max="6402" width="11.77734375" style="52" customWidth="1"/>
    <col min="6403" max="6403" width="12.33203125" style="52" customWidth="1"/>
    <col min="6404" max="6405" width="9.109375" style="52" customWidth="1"/>
    <col min="6406" max="6406" width="13.109375" style="52" customWidth="1"/>
    <col min="6407" max="6408" width="9.109375" style="52" customWidth="1"/>
    <col min="6409" max="6409" width="13.88671875" style="52" customWidth="1"/>
    <col min="6410" max="6410" width="12.6640625" style="52" customWidth="1"/>
    <col min="6411" max="6411" width="12" style="52" customWidth="1"/>
    <col min="6412" max="6412" width="14" style="52" customWidth="1"/>
    <col min="6413" max="6415" width="9.109375" style="52" customWidth="1"/>
    <col min="6416" max="6416" width="11.33203125" style="52" customWidth="1"/>
    <col min="6417" max="6417" width="11.44140625" style="52" customWidth="1"/>
    <col min="6418" max="6418" width="10.77734375" style="52" customWidth="1"/>
    <col min="6419" max="6419" width="11" style="52" customWidth="1"/>
    <col min="6420" max="6656" width="9.6640625" style="52"/>
    <col min="6657" max="6657" width="4.6640625" style="52" customWidth="1"/>
    <col min="6658" max="6658" width="11.77734375" style="52" customWidth="1"/>
    <col min="6659" max="6659" width="12.33203125" style="52" customWidth="1"/>
    <col min="6660" max="6661" width="9.109375" style="52" customWidth="1"/>
    <col min="6662" max="6662" width="13.109375" style="52" customWidth="1"/>
    <col min="6663" max="6664" width="9.109375" style="52" customWidth="1"/>
    <col min="6665" max="6665" width="13.88671875" style="52" customWidth="1"/>
    <col min="6666" max="6666" width="12.6640625" style="52" customWidth="1"/>
    <col min="6667" max="6667" width="12" style="52" customWidth="1"/>
    <col min="6668" max="6668" width="14" style="52" customWidth="1"/>
    <col min="6669" max="6671" width="9.109375" style="52" customWidth="1"/>
    <col min="6672" max="6672" width="11.33203125" style="52" customWidth="1"/>
    <col min="6673" max="6673" width="11.44140625" style="52" customWidth="1"/>
    <col min="6674" max="6674" width="10.77734375" style="52" customWidth="1"/>
    <col min="6675" max="6675" width="11" style="52" customWidth="1"/>
    <col min="6676" max="6912" width="9.6640625" style="52"/>
    <col min="6913" max="6913" width="4.6640625" style="52" customWidth="1"/>
    <col min="6914" max="6914" width="11.77734375" style="52" customWidth="1"/>
    <col min="6915" max="6915" width="12.33203125" style="52" customWidth="1"/>
    <col min="6916" max="6917" width="9.109375" style="52" customWidth="1"/>
    <col min="6918" max="6918" width="13.109375" style="52" customWidth="1"/>
    <col min="6919" max="6920" width="9.109375" style="52" customWidth="1"/>
    <col min="6921" max="6921" width="13.88671875" style="52" customWidth="1"/>
    <col min="6922" max="6922" width="12.6640625" style="52" customWidth="1"/>
    <col min="6923" max="6923" width="12" style="52" customWidth="1"/>
    <col min="6924" max="6924" width="14" style="52" customWidth="1"/>
    <col min="6925" max="6927" width="9.109375" style="52" customWidth="1"/>
    <col min="6928" max="6928" width="11.33203125" style="52" customWidth="1"/>
    <col min="6929" max="6929" width="11.44140625" style="52" customWidth="1"/>
    <col min="6930" max="6930" width="10.77734375" style="52" customWidth="1"/>
    <col min="6931" max="6931" width="11" style="52" customWidth="1"/>
    <col min="6932" max="7168" width="9.6640625" style="52"/>
    <col min="7169" max="7169" width="4.6640625" style="52" customWidth="1"/>
    <col min="7170" max="7170" width="11.77734375" style="52" customWidth="1"/>
    <col min="7171" max="7171" width="12.33203125" style="52" customWidth="1"/>
    <col min="7172" max="7173" width="9.109375" style="52" customWidth="1"/>
    <col min="7174" max="7174" width="13.109375" style="52" customWidth="1"/>
    <col min="7175" max="7176" width="9.109375" style="52" customWidth="1"/>
    <col min="7177" max="7177" width="13.88671875" style="52" customWidth="1"/>
    <col min="7178" max="7178" width="12.6640625" style="52" customWidth="1"/>
    <col min="7179" max="7179" width="12" style="52" customWidth="1"/>
    <col min="7180" max="7180" width="14" style="52" customWidth="1"/>
    <col min="7181" max="7183" width="9.109375" style="52" customWidth="1"/>
    <col min="7184" max="7184" width="11.33203125" style="52" customWidth="1"/>
    <col min="7185" max="7185" width="11.44140625" style="52" customWidth="1"/>
    <col min="7186" max="7186" width="10.77734375" style="52" customWidth="1"/>
    <col min="7187" max="7187" width="11" style="52" customWidth="1"/>
    <col min="7188" max="7424" width="9.6640625" style="52"/>
    <col min="7425" max="7425" width="4.6640625" style="52" customWidth="1"/>
    <col min="7426" max="7426" width="11.77734375" style="52" customWidth="1"/>
    <col min="7427" max="7427" width="12.33203125" style="52" customWidth="1"/>
    <col min="7428" max="7429" width="9.109375" style="52" customWidth="1"/>
    <col min="7430" max="7430" width="13.109375" style="52" customWidth="1"/>
    <col min="7431" max="7432" width="9.109375" style="52" customWidth="1"/>
    <col min="7433" max="7433" width="13.88671875" style="52" customWidth="1"/>
    <col min="7434" max="7434" width="12.6640625" style="52" customWidth="1"/>
    <col min="7435" max="7435" width="12" style="52" customWidth="1"/>
    <col min="7436" max="7436" width="14" style="52" customWidth="1"/>
    <col min="7437" max="7439" width="9.109375" style="52" customWidth="1"/>
    <col min="7440" max="7440" width="11.33203125" style="52" customWidth="1"/>
    <col min="7441" max="7441" width="11.44140625" style="52" customWidth="1"/>
    <col min="7442" max="7442" width="10.77734375" style="52" customWidth="1"/>
    <col min="7443" max="7443" width="11" style="52" customWidth="1"/>
    <col min="7444" max="7680" width="9.6640625" style="52"/>
    <col min="7681" max="7681" width="4.6640625" style="52" customWidth="1"/>
    <col min="7682" max="7682" width="11.77734375" style="52" customWidth="1"/>
    <col min="7683" max="7683" width="12.33203125" style="52" customWidth="1"/>
    <col min="7684" max="7685" width="9.109375" style="52" customWidth="1"/>
    <col min="7686" max="7686" width="13.109375" style="52" customWidth="1"/>
    <col min="7687" max="7688" width="9.109375" style="52" customWidth="1"/>
    <col min="7689" max="7689" width="13.88671875" style="52" customWidth="1"/>
    <col min="7690" max="7690" width="12.6640625" style="52" customWidth="1"/>
    <col min="7691" max="7691" width="12" style="52" customWidth="1"/>
    <col min="7692" max="7692" width="14" style="52" customWidth="1"/>
    <col min="7693" max="7695" width="9.109375" style="52" customWidth="1"/>
    <col min="7696" max="7696" width="11.33203125" style="52" customWidth="1"/>
    <col min="7697" max="7697" width="11.44140625" style="52" customWidth="1"/>
    <col min="7698" max="7698" width="10.77734375" style="52" customWidth="1"/>
    <col min="7699" max="7699" width="11" style="52" customWidth="1"/>
    <col min="7700" max="7936" width="9.6640625" style="52"/>
    <col min="7937" max="7937" width="4.6640625" style="52" customWidth="1"/>
    <col min="7938" max="7938" width="11.77734375" style="52" customWidth="1"/>
    <col min="7939" max="7939" width="12.33203125" style="52" customWidth="1"/>
    <col min="7940" max="7941" width="9.109375" style="52" customWidth="1"/>
    <col min="7942" max="7942" width="13.109375" style="52" customWidth="1"/>
    <col min="7943" max="7944" width="9.109375" style="52" customWidth="1"/>
    <col min="7945" max="7945" width="13.88671875" style="52" customWidth="1"/>
    <col min="7946" max="7946" width="12.6640625" style="52" customWidth="1"/>
    <col min="7947" max="7947" width="12" style="52" customWidth="1"/>
    <col min="7948" max="7948" width="14" style="52" customWidth="1"/>
    <col min="7949" max="7951" width="9.109375" style="52" customWidth="1"/>
    <col min="7952" max="7952" width="11.33203125" style="52" customWidth="1"/>
    <col min="7953" max="7953" width="11.44140625" style="52" customWidth="1"/>
    <col min="7954" max="7954" width="10.77734375" style="52" customWidth="1"/>
    <col min="7955" max="7955" width="11" style="52" customWidth="1"/>
    <col min="7956" max="8192" width="9.6640625" style="52"/>
    <col min="8193" max="8193" width="4.6640625" style="52" customWidth="1"/>
    <col min="8194" max="8194" width="11.77734375" style="52" customWidth="1"/>
    <col min="8195" max="8195" width="12.33203125" style="52" customWidth="1"/>
    <col min="8196" max="8197" width="9.109375" style="52" customWidth="1"/>
    <col min="8198" max="8198" width="13.109375" style="52" customWidth="1"/>
    <col min="8199" max="8200" width="9.109375" style="52" customWidth="1"/>
    <col min="8201" max="8201" width="13.88671875" style="52" customWidth="1"/>
    <col min="8202" max="8202" width="12.6640625" style="52" customWidth="1"/>
    <col min="8203" max="8203" width="12" style="52" customWidth="1"/>
    <col min="8204" max="8204" width="14" style="52" customWidth="1"/>
    <col min="8205" max="8207" width="9.109375" style="52" customWidth="1"/>
    <col min="8208" max="8208" width="11.33203125" style="52" customWidth="1"/>
    <col min="8209" max="8209" width="11.44140625" style="52" customWidth="1"/>
    <col min="8210" max="8210" width="10.77734375" style="52" customWidth="1"/>
    <col min="8211" max="8211" width="11" style="52" customWidth="1"/>
    <col min="8212" max="8448" width="9.6640625" style="52"/>
    <col min="8449" max="8449" width="4.6640625" style="52" customWidth="1"/>
    <col min="8450" max="8450" width="11.77734375" style="52" customWidth="1"/>
    <col min="8451" max="8451" width="12.33203125" style="52" customWidth="1"/>
    <col min="8452" max="8453" width="9.109375" style="52" customWidth="1"/>
    <col min="8454" max="8454" width="13.109375" style="52" customWidth="1"/>
    <col min="8455" max="8456" width="9.109375" style="52" customWidth="1"/>
    <col min="8457" max="8457" width="13.88671875" style="52" customWidth="1"/>
    <col min="8458" max="8458" width="12.6640625" style="52" customWidth="1"/>
    <col min="8459" max="8459" width="12" style="52" customWidth="1"/>
    <col min="8460" max="8460" width="14" style="52" customWidth="1"/>
    <col min="8461" max="8463" width="9.109375" style="52" customWidth="1"/>
    <col min="8464" max="8464" width="11.33203125" style="52" customWidth="1"/>
    <col min="8465" max="8465" width="11.44140625" style="52" customWidth="1"/>
    <col min="8466" max="8466" width="10.77734375" style="52" customWidth="1"/>
    <col min="8467" max="8467" width="11" style="52" customWidth="1"/>
    <col min="8468" max="8704" width="9.6640625" style="52"/>
    <col min="8705" max="8705" width="4.6640625" style="52" customWidth="1"/>
    <col min="8706" max="8706" width="11.77734375" style="52" customWidth="1"/>
    <col min="8707" max="8707" width="12.33203125" style="52" customWidth="1"/>
    <col min="8708" max="8709" width="9.109375" style="52" customWidth="1"/>
    <col min="8710" max="8710" width="13.109375" style="52" customWidth="1"/>
    <col min="8711" max="8712" width="9.109375" style="52" customWidth="1"/>
    <col min="8713" max="8713" width="13.88671875" style="52" customWidth="1"/>
    <col min="8714" max="8714" width="12.6640625" style="52" customWidth="1"/>
    <col min="8715" max="8715" width="12" style="52" customWidth="1"/>
    <col min="8716" max="8716" width="14" style="52" customWidth="1"/>
    <col min="8717" max="8719" width="9.109375" style="52" customWidth="1"/>
    <col min="8720" max="8720" width="11.33203125" style="52" customWidth="1"/>
    <col min="8721" max="8721" width="11.44140625" style="52" customWidth="1"/>
    <col min="8722" max="8722" width="10.77734375" style="52" customWidth="1"/>
    <col min="8723" max="8723" width="11" style="52" customWidth="1"/>
    <col min="8724" max="8960" width="9.6640625" style="52"/>
    <col min="8961" max="8961" width="4.6640625" style="52" customWidth="1"/>
    <col min="8962" max="8962" width="11.77734375" style="52" customWidth="1"/>
    <col min="8963" max="8963" width="12.33203125" style="52" customWidth="1"/>
    <col min="8964" max="8965" width="9.109375" style="52" customWidth="1"/>
    <col min="8966" max="8966" width="13.109375" style="52" customWidth="1"/>
    <col min="8967" max="8968" width="9.109375" style="52" customWidth="1"/>
    <col min="8969" max="8969" width="13.88671875" style="52" customWidth="1"/>
    <col min="8970" max="8970" width="12.6640625" style="52" customWidth="1"/>
    <col min="8971" max="8971" width="12" style="52" customWidth="1"/>
    <col min="8972" max="8972" width="14" style="52" customWidth="1"/>
    <col min="8973" max="8975" width="9.109375" style="52" customWidth="1"/>
    <col min="8976" max="8976" width="11.33203125" style="52" customWidth="1"/>
    <col min="8977" max="8977" width="11.44140625" style="52" customWidth="1"/>
    <col min="8978" max="8978" width="10.77734375" style="52" customWidth="1"/>
    <col min="8979" max="8979" width="11" style="52" customWidth="1"/>
    <col min="8980" max="9216" width="9.6640625" style="52"/>
    <col min="9217" max="9217" width="4.6640625" style="52" customWidth="1"/>
    <col min="9218" max="9218" width="11.77734375" style="52" customWidth="1"/>
    <col min="9219" max="9219" width="12.33203125" style="52" customWidth="1"/>
    <col min="9220" max="9221" width="9.109375" style="52" customWidth="1"/>
    <col min="9222" max="9222" width="13.109375" style="52" customWidth="1"/>
    <col min="9223" max="9224" width="9.109375" style="52" customWidth="1"/>
    <col min="9225" max="9225" width="13.88671875" style="52" customWidth="1"/>
    <col min="9226" max="9226" width="12.6640625" style="52" customWidth="1"/>
    <col min="9227" max="9227" width="12" style="52" customWidth="1"/>
    <col min="9228" max="9228" width="14" style="52" customWidth="1"/>
    <col min="9229" max="9231" width="9.109375" style="52" customWidth="1"/>
    <col min="9232" max="9232" width="11.33203125" style="52" customWidth="1"/>
    <col min="9233" max="9233" width="11.44140625" style="52" customWidth="1"/>
    <col min="9234" max="9234" width="10.77734375" style="52" customWidth="1"/>
    <col min="9235" max="9235" width="11" style="52" customWidth="1"/>
    <col min="9236" max="9472" width="9.6640625" style="52"/>
    <col min="9473" max="9473" width="4.6640625" style="52" customWidth="1"/>
    <col min="9474" max="9474" width="11.77734375" style="52" customWidth="1"/>
    <col min="9475" max="9475" width="12.33203125" style="52" customWidth="1"/>
    <col min="9476" max="9477" width="9.109375" style="52" customWidth="1"/>
    <col min="9478" max="9478" width="13.109375" style="52" customWidth="1"/>
    <col min="9479" max="9480" width="9.109375" style="52" customWidth="1"/>
    <col min="9481" max="9481" width="13.88671875" style="52" customWidth="1"/>
    <col min="9482" max="9482" width="12.6640625" style="52" customWidth="1"/>
    <col min="9483" max="9483" width="12" style="52" customWidth="1"/>
    <col min="9484" max="9484" width="14" style="52" customWidth="1"/>
    <col min="9485" max="9487" width="9.109375" style="52" customWidth="1"/>
    <col min="9488" max="9488" width="11.33203125" style="52" customWidth="1"/>
    <col min="9489" max="9489" width="11.44140625" style="52" customWidth="1"/>
    <col min="9490" max="9490" width="10.77734375" style="52" customWidth="1"/>
    <col min="9491" max="9491" width="11" style="52" customWidth="1"/>
    <col min="9492" max="9728" width="9.6640625" style="52"/>
    <col min="9729" max="9729" width="4.6640625" style="52" customWidth="1"/>
    <col min="9730" max="9730" width="11.77734375" style="52" customWidth="1"/>
    <col min="9731" max="9731" width="12.33203125" style="52" customWidth="1"/>
    <col min="9732" max="9733" width="9.109375" style="52" customWidth="1"/>
    <col min="9734" max="9734" width="13.109375" style="52" customWidth="1"/>
    <col min="9735" max="9736" width="9.109375" style="52" customWidth="1"/>
    <col min="9737" max="9737" width="13.88671875" style="52" customWidth="1"/>
    <col min="9738" max="9738" width="12.6640625" style="52" customWidth="1"/>
    <col min="9739" max="9739" width="12" style="52" customWidth="1"/>
    <col min="9740" max="9740" width="14" style="52" customWidth="1"/>
    <col min="9741" max="9743" width="9.109375" style="52" customWidth="1"/>
    <col min="9744" max="9744" width="11.33203125" style="52" customWidth="1"/>
    <col min="9745" max="9745" width="11.44140625" style="52" customWidth="1"/>
    <col min="9746" max="9746" width="10.77734375" style="52" customWidth="1"/>
    <col min="9747" max="9747" width="11" style="52" customWidth="1"/>
    <col min="9748" max="9984" width="9.6640625" style="52"/>
    <col min="9985" max="9985" width="4.6640625" style="52" customWidth="1"/>
    <col min="9986" max="9986" width="11.77734375" style="52" customWidth="1"/>
    <col min="9987" max="9987" width="12.33203125" style="52" customWidth="1"/>
    <col min="9988" max="9989" width="9.109375" style="52" customWidth="1"/>
    <col min="9990" max="9990" width="13.109375" style="52" customWidth="1"/>
    <col min="9991" max="9992" width="9.109375" style="52" customWidth="1"/>
    <col min="9993" max="9993" width="13.88671875" style="52" customWidth="1"/>
    <col min="9994" max="9994" width="12.6640625" style="52" customWidth="1"/>
    <col min="9995" max="9995" width="12" style="52" customWidth="1"/>
    <col min="9996" max="9996" width="14" style="52" customWidth="1"/>
    <col min="9997" max="9999" width="9.109375" style="52" customWidth="1"/>
    <col min="10000" max="10000" width="11.33203125" style="52" customWidth="1"/>
    <col min="10001" max="10001" width="11.44140625" style="52" customWidth="1"/>
    <col min="10002" max="10002" width="10.77734375" style="52" customWidth="1"/>
    <col min="10003" max="10003" width="11" style="52" customWidth="1"/>
    <col min="10004" max="10240" width="9.6640625" style="52"/>
    <col min="10241" max="10241" width="4.6640625" style="52" customWidth="1"/>
    <col min="10242" max="10242" width="11.77734375" style="52" customWidth="1"/>
    <col min="10243" max="10243" width="12.33203125" style="52" customWidth="1"/>
    <col min="10244" max="10245" width="9.109375" style="52" customWidth="1"/>
    <col min="10246" max="10246" width="13.109375" style="52" customWidth="1"/>
    <col min="10247" max="10248" width="9.109375" style="52" customWidth="1"/>
    <col min="10249" max="10249" width="13.88671875" style="52" customWidth="1"/>
    <col min="10250" max="10250" width="12.6640625" style="52" customWidth="1"/>
    <col min="10251" max="10251" width="12" style="52" customWidth="1"/>
    <col min="10252" max="10252" width="14" style="52" customWidth="1"/>
    <col min="10253" max="10255" width="9.109375" style="52" customWidth="1"/>
    <col min="10256" max="10256" width="11.33203125" style="52" customWidth="1"/>
    <col min="10257" max="10257" width="11.44140625" style="52" customWidth="1"/>
    <col min="10258" max="10258" width="10.77734375" style="52" customWidth="1"/>
    <col min="10259" max="10259" width="11" style="52" customWidth="1"/>
    <col min="10260" max="10496" width="9.6640625" style="52"/>
    <col min="10497" max="10497" width="4.6640625" style="52" customWidth="1"/>
    <col min="10498" max="10498" width="11.77734375" style="52" customWidth="1"/>
    <col min="10499" max="10499" width="12.33203125" style="52" customWidth="1"/>
    <col min="10500" max="10501" width="9.109375" style="52" customWidth="1"/>
    <col min="10502" max="10502" width="13.109375" style="52" customWidth="1"/>
    <col min="10503" max="10504" width="9.109375" style="52" customWidth="1"/>
    <col min="10505" max="10505" width="13.88671875" style="52" customWidth="1"/>
    <col min="10506" max="10506" width="12.6640625" style="52" customWidth="1"/>
    <col min="10507" max="10507" width="12" style="52" customWidth="1"/>
    <col min="10508" max="10508" width="14" style="52" customWidth="1"/>
    <col min="10509" max="10511" width="9.109375" style="52" customWidth="1"/>
    <col min="10512" max="10512" width="11.33203125" style="52" customWidth="1"/>
    <col min="10513" max="10513" width="11.44140625" style="52" customWidth="1"/>
    <col min="10514" max="10514" width="10.77734375" style="52" customWidth="1"/>
    <col min="10515" max="10515" width="11" style="52" customWidth="1"/>
    <col min="10516" max="10752" width="9.6640625" style="52"/>
    <col min="10753" max="10753" width="4.6640625" style="52" customWidth="1"/>
    <col min="10754" max="10754" width="11.77734375" style="52" customWidth="1"/>
    <col min="10755" max="10755" width="12.33203125" style="52" customWidth="1"/>
    <col min="10756" max="10757" width="9.109375" style="52" customWidth="1"/>
    <col min="10758" max="10758" width="13.109375" style="52" customWidth="1"/>
    <col min="10759" max="10760" width="9.109375" style="52" customWidth="1"/>
    <col min="10761" max="10761" width="13.88671875" style="52" customWidth="1"/>
    <col min="10762" max="10762" width="12.6640625" style="52" customWidth="1"/>
    <col min="10763" max="10763" width="12" style="52" customWidth="1"/>
    <col min="10764" max="10764" width="14" style="52" customWidth="1"/>
    <col min="10765" max="10767" width="9.109375" style="52" customWidth="1"/>
    <col min="10768" max="10768" width="11.33203125" style="52" customWidth="1"/>
    <col min="10769" max="10769" width="11.44140625" style="52" customWidth="1"/>
    <col min="10770" max="10770" width="10.77734375" style="52" customWidth="1"/>
    <col min="10771" max="10771" width="11" style="52" customWidth="1"/>
    <col min="10772" max="11008" width="9.6640625" style="52"/>
    <col min="11009" max="11009" width="4.6640625" style="52" customWidth="1"/>
    <col min="11010" max="11010" width="11.77734375" style="52" customWidth="1"/>
    <col min="11011" max="11011" width="12.33203125" style="52" customWidth="1"/>
    <col min="11012" max="11013" width="9.109375" style="52" customWidth="1"/>
    <col min="11014" max="11014" width="13.109375" style="52" customWidth="1"/>
    <col min="11015" max="11016" width="9.109375" style="52" customWidth="1"/>
    <col min="11017" max="11017" width="13.88671875" style="52" customWidth="1"/>
    <col min="11018" max="11018" width="12.6640625" style="52" customWidth="1"/>
    <col min="11019" max="11019" width="12" style="52" customWidth="1"/>
    <col min="11020" max="11020" width="14" style="52" customWidth="1"/>
    <col min="11021" max="11023" width="9.109375" style="52" customWidth="1"/>
    <col min="11024" max="11024" width="11.33203125" style="52" customWidth="1"/>
    <col min="11025" max="11025" width="11.44140625" style="52" customWidth="1"/>
    <col min="11026" max="11026" width="10.77734375" style="52" customWidth="1"/>
    <col min="11027" max="11027" width="11" style="52" customWidth="1"/>
    <col min="11028" max="11264" width="9.6640625" style="52"/>
    <col min="11265" max="11265" width="4.6640625" style="52" customWidth="1"/>
    <col min="11266" max="11266" width="11.77734375" style="52" customWidth="1"/>
    <col min="11267" max="11267" width="12.33203125" style="52" customWidth="1"/>
    <col min="11268" max="11269" width="9.109375" style="52" customWidth="1"/>
    <col min="11270" max="11270" width="13.109375" style="52" customWidth="1"/>
    <col min="11271" max="11272" width="9.109375" style="52" customWidth="1"/>
    <col min="11273" max="11273" width="13.88671875" style="52" customWidth="1"/>
    <col min="11274" max="11274" width="12.6640625" style="52" customWidth="1"/>
    <col min="11275" max="11275" width="12" style="52" customWidth="1"/>
    <col min="11276" max="11276" width="14" style="52" customWidth="1"/>
    <col min="11277" max="11279" width="9.109375" style="52" customWidth="1"/>
    <col min="11280" max="11280" width="11.33203125" style="52" customWidth="1"/>
    <col min="11281" max="11281" width="11.44140625" style="52" customWidth="1"/>
    <col min="11282" max="11282" width="10.77734375" style="52" customWidth="1"/>
    <col min="11283" max="11283" width="11" style="52" customWidth="1"/>
    <col min="11284" max="11520" width="9.6640625" style="52"/>
    <col min="11521" max="11521" width="4.6640625" style="52" customWidth="1"/>
    <col min="11522" max="11522" width="11.77734375" style="52" customWidth="1"/>
    <col min="11523" max="11523" width="12.33203125" style="52" customWidth="1"/>
    <col min="11524" max="11525" width="9.109375" style="52" customWidth="1"/>
    <col min="11526" max="11526" width="13.109375" style="52" customWidth="1"/>
    <col min="11527" max="11528" width="9.109375" style="52" customWidth="1"/>
    <col min="11529" max="11529" width="13.88671875" style="52" customWidth="1"/>
    <col min="11530" max="11530" width="12.6640625" style="52" customWidth="1"/>
    <col min="11531" max="11531" width="12" style="52" customWidth="1"/>
    <col min="11532" max="11532" width="14" style="52" customWidth="1"/>
    <col min="11533" max="11535" width="9.109375" style="52" customWidth="1"/>
    <col min="11536" max="11536" width="11.33203125" style="52" customWidth="1"/>
    <col min="11537" max="11537" width="11.44140625" style="52" customWidth="1"/>
    <col min="11538" max="11538" width="10.77734375" style="52" customWidth="1"/>
    <col min="11539" max="11539" width="11" style="52" customWidth="1"/>
    <col min="11540" max="11776" width="9.6640625" style="52"/>
    <col min="11777" max="11777" width="4.6640625" style="52" customWidth="1"/>
    <col min="11778" max="11778" width="11.77734375" style="52" customWidth="1"/>
    <col min="11779" max="11779" width="12.33203125" style="52" customWidth="1"/>
    <col min="11780" max="11781" width="9.109375" style="52" customWidth="1"/>
    <col min="11782" max="11782" width="13.109375" style="52" customWidth="1"/>
    <col min="11783" max="11784" width="9.109375" style="52" customWidth="1"/>
    <col min="11785" max="11785" width="13.88671875" style="52" customWidth="1"/>
    <col min="11786" max="11786" width="12.6640625" style="52" customWidth="1"/>
    <col min="11787" max="11787" width="12" style="52" customWidth="1"/>
    <col min="11788" max="11788" width="14" style="52" customWidth="1"/>
    <col min="11789" max="11791" width="9.109375" style="52" customWidth="1"/>
    <col min="11792" max="11792" width="11.33203125" style="52" customWidth="1"/>
    <col min="11793" max="11793" width="11.44140625" style="52" customWidth="1"/>
    <col min="11794" max="11794" width="10.77734375" style="52" customWidth="1"/>
    <col min="11795" max="11795" width="11" style="52" customWidth="1"/>
    <col min="11796" max="12032" width="9.6640625" style="52"/>
    <col min="12033" max="12033" width="4.6640625" style="52" customWidth="1"/>
    <col min="12034" max="12034" width="11.77734375" style="52" customWidth="1"/>
    <col min="12035" max="12035" width="12.33203125" style="52" customWidth="1"/>
    <col min="12036" max="12037" width="9.109375" style="52" customWidth="1"/>
    <col min="12038" max="12038" width="13.109375" style="52" customWidth="1"/>
    <col min="12039" max="12040" width="9.109375" style="52" customWidth="1"/>
    <col min="12041" max="12041" width="13.88671875" style="52" customWidth="1"/>
    <col min="12042" max="12042" width="12.6640625" style="52" customWidth="1"/>
    <col min="12043" max="12043" width="12" style="52" customWidth="1"/>
    <col min="12044" max="12044" width="14" style="52" customWidth="1"/>
    <col min="12045" max="12047" width="9.109375" style="52" customWidth="1"/>
    <col min="12048" max="12048" width="11.33203125" style="52" customWidth="1"/>
    <col min="12049" max="12049" width="11.44140625" style="52" customWidth="1"/>
    <col min="12050" max="12050" width="10.77734375" style="52" customWidth="1"/>
    <col min="12051" max="12051" width="11" style="52" customWidth="1"/>
    <col min="12052" max="12288" width="9.6640625" style="52"/>
    <col min="12289" max="12289" width="4.6640625" style="52" customWidth="1"/>
    <col min="12290" max="12290" width="11.77734375" style="52" customWidth="1"/>
    <col min="12291" max="12291" width="12.33203125" style="52" customWidth="1"/>
    <col min="12292" max="12293" width="9.109375" style="52" customWidth="1"/>
    <col min="12294" max="12294" width="13.109375" style="52" customWidth="1"/>
    <col min="12295" max="12296" width="9.109375" style="52" customWidth="1"/>
    <col min="12297" max="12297" width="13.88671875" style="52" customWidth="1"/>
    <col min="12298" max="12298" width="12.6640625" style="52" customWidth="1"/>
    <col min="12299" max="12299" width="12" style="52" customWidth="1"/>
    <col min="12300" max="12300" width="14" style="52" customWidth="1"/>
    <col min="12301" max="12303" width="9.109375" style="52" customWidth="1"/>
    <col min="12304" max="12304" width="11.33203125" style="52" customWidth="1"/>
    <col min="12305" max="12305" width="11.44140625" style="52" customWidth="1"/>
    <col min="12306" max="12306" width="10.77734375" style="52" customWidth="1"/>
    <col min="12307" max="12307" width="11" style="52" customWidth="1"/>
    <col min="12308" max="12544" width="9.6640625" style="52"/>
    <col min="12545" max="12545" width="4.6640625" style="52" customWidth="1"/>
    <col min="12546" max="12546" width="11.77734375" style="52" customWidth="1"/>
    <col min="12547" max="12547" width="12.33203125" style="52" customWidth="1"/>
    <col min="12548" max="12549" width="9.109375" style="52" customWidth="1"/>
    <col min="12550" max="12550" width="13.109375" style="52" customWidth="1"/>
    <col min="12551" max="12552" width="9.109375" style="52" customWidth="1"/>
    <col min="12553" max="12553" width="13.88671875" style="52" customWidth="1"/>
    <col min="12554" max="12554" width="12.6640625" style="52" customWidth="1"/>
    <col min="12555" max="12555" width="12" style="52" customWidth="1"/>
    <col min="12556" max="12556" width="14" style="52" customWidth="1"/>
    <col min="12557" max="12559" width="9.109375" style="52" customWidth="1"/>
    <col min="12560" max="12560" width="11.33203125" style="52" customWidth="1"/>
    <col min="12561" max="12561" width="11.44140625" style="52" customWidth="1"/>
    <col min="12562" max="12562" width="10.77734375" style="52" customWidth="1"/>
    <col min="12563" max="12563" width="11" style="52" customWidth="1"/>
    <col min="12564" max="12800" width="9.6640625" style="52"/>
    <col min="12801" max="12801" width="4.6640625" style="52" customWidth="1"/>
    <col min="12802" max="12802" width="11.77734375" style="52" customWidth="1"/>
    <col min="12803" max="12803" width="12.33203125" style="52" customWidth="1"/>
    <col min="12804" max="12805" width="9.109375" style="52" customWidth="1"/>
    <col min="12806" max="12806" width="13.109375" style="52" customWidth="1"/>
    <col min="12807" max="12808" width="9.109375" style="52" customWidth="1"/>
    <col min="12809" max="12809" width="13.88671875" style="52" customWidth="1"/>
    <col min="12810" max="12810" width="12.6640625" style="52" customWidth="1"/>
    <col min="12811" max="12811" width="12" style="52" customWidth="1"/>
    <col min="12812" max="12812" width="14" style="52" customWidth="1"/>
    <col min="12813" max="12815" width="9.109375" style="52" customWidth="1"/>
    <col min="12816" max="12816" width="11.33203125" style="52" customWidth="1"/>
    <col min="12817" max="12817" width="11.44140625" style="52" customWidth="1"/>
    <col min="12818" max="12818" width="10.77734375" style="52" customWidth="1"/>
    <col min="12819" max="12819" width="11" style="52" customWidth="1"/>
    <col min="12820" max="13056" width="9.6640625" style="52"/>
    <col min="13057" max="13057" width="4.6640625" style="52" customWidth="1"/>
    <col min="13058" max="13058" width="11.77734375" style="52" customWidth="1"/>
    <col min="13059" max="13059" width="12.33203125" style="52" customWidth="1"/>
    <col min="13060" max="13061" width="9.109375" style="52" customWidth="1"/>
    <col min="13062" max="13062" width="13.109375" style="52" customWidth="1"/>
    <col min="13063" max="13064" width="9.109375" style="52" customWidth="1"/>
    <col min="13065" max="13065" width="13.88671875" style="52" customWidth="1"/>
    <col min="13066" max="13066" width="12.6640625" style="52" customWidth="1"/>
    <col min="13067" max="13067" width="12" style="52" customWidth="1"/>
    <col min="13068" max="13068" width="14" style="52" customWidth="1"/>
    <col min="13069" max="13071" width="9.109375" style="52" customWidth="1"/>
    <col min="13072" max="13072" width="11.33203125" style="52" customWidth="1"/>
    <col min="13073" max="13073" width="11.44140625" style="52" customWidth="1"/>
    <col min="13074" max="13074" width="10.77734375" style="52" customWidth="1"/>
    <col min="13075" max="13075" width="11" style="52" customWidth="1"/>
    <col min="13076" max="13312" width="9.6640625" style="52"/>
    <col min="13313" max="13313" width="4.6640625" style="52" customWidth="1"/>
    <col min="13314" max="13314" width="11.77734375" style="52" customWidth="1"/>
    <col min="13315" max="13315" width="12.33203125" style="52" customWidth="1"/>
    <col min="13316" max="13317" width="9.109375" style="52" customWidth="1"/>
    <col min="13318" max="13318" width="13.109375" style="52" customWidth="1"/>
    <col min="13319" max="13320" width="9.109375" style="52" customWidth="1"/>
    <col min="13321" max="13321" width="13.88671875" style="52" customWidth="1"/>
    <col min="13322" max="13322" width="12.6640625" style="52" customWidth="1"/>
    <col min="13323" max="13323" width="12" style="52" customWidth="1"/>
    <col min="13324" max="13324" width="14" style="52" customWidth="1"/>
    <col min="13325" max="13327" width="9.109375" style="52" customWidth="1"/>
    <col min="13328" max="13328" width="11.33203125" style="52" customWidth="1"/>
    <col min="13329" max="13329" width="11.44140625" style="52" customWidth="1"/>
    <col min="13330" max="13330" width="10.77734375" style="52" customWidth="1"/>
    <col min="13331" max="13331" width="11" style="52" customWidth="1"/>
    <col min="13332" max="13568" width="9.6640625" style="52"/>
    <col min="13569" max="13569" width="4.6640625" style="52" customWidth="1"/>
    <col min="13570" max="13570" width="11.77734375" style="52" customWidth="1"/>
    <col min="13571" max="13571" width="12.33203125" style="52" customWidth="1"/>
    <col min="13572" max="13573" width="9.109375" style="52" customWidth="1"/>
    <col min="13574" max="13574" width="13.109375" style="52" customWidth="1"/>
    <col min="13575" max="13576" width="9.109375" style="52" customWidth="1"/>
    <col min="13577" max="13577" width="13.88671875" style="52" customWidth="1"/>
    <col min="13578" max="13578" width="12.6640625" style="52" customWidth="1"/>
    <col min="13579" max="13579" width="12" style="52" customWidth="1"/>
    <col min="13580" max="13580" width="14" style="52" customWidth="1"/>
    <col min="13581" max="13583" width="9.109375" style="52" customWidth="1"/>
    <col min="13584" max="13584" width="11.33203125" style="52" customWidth="1"/>
    <col min="13585" max="13585" width="11.44140625" style="52" customWidth="1"/>
    <col min="13586" max="13586" width="10.77734375" style="52" customWidth="1"/>
    <col min="13587" max="13587" width="11" style="52" customWidth="1"/>
    <col min="13588" max="13824" width="9.6640625" style="52"/>
    <col min="13825" max="13825" width="4.6640625" style="52" customWidth="1"/>
    <col min="13826" max="13826" width="11.77734375" style="52" customWidth="1"/>
    <col min="13827" max="13827" width="12.33203125" style="52" customWidth="1"/>
    <col min="13828" max="13829" width="9.109375" style="52" customWidth="1"/>
    <col min="13830" max="13830" width="13.109375" style="52" customWidth="1"/>
    <col min="13831" max="13832" width="9.109375" style="52" customWidth="1"/>
    <col min="13833" max="13833" width="13.88671875" style="52" customWidth="1"/>
    <col min="13834" max="13834" width="12.6640625" style="52" customWidth="1"/>
    <col min="13835" max="13835" width="12" style="52" customWidth="1"/>
    <col min="13836" max="13836" width="14" style="52" customWidth="1"/>
    <col min="13837" max="13839" width="9.109375" style="52" customWidth="1"/>
    <col min="13840" max="13840" width="11.33203125" style="52" customWidth="1"/>
    <col min="13841" max="13841" width="11.44140625" style="52" customWidth="1"/>
    <col min="13842" max="13842" width="10.77734375" style="52" customWidth="1"/>
    <col min="13843" max="13843" width="11" style="52" customWidth="1"/>
    <col min="13844" max="14080" width="9.6640625" style="52"/>
    <col min="14081" max="14081" width="4.6640625" style="52" customWidth="1"/>
    <col min="14082" max="14082" width="11.77734375" style="52" customWidth="1"/>
    <col min="14083" max="14083" width="12.33203125" style="52" customWidth="1"/>
    <col min="14084" max="14085" width="9.109375" style="52" customWidth="1"/>
    <col min="14086" max="14086" width="13.109375" style="52" customWidth="1"/>
    <col min="14087" max="14088" width="9.109375" style="52" customWidth="1"/>
    <col min="14089" max="14089" width="13.88671875" style="52" customWidth="1"/>
    <col min="14090" max="14090" width="12.6640625" style="52" customWidth="1"/>
    <col min="14091" max="14091" width="12" style="52" customWidth="1"/>
    <col min="14092" max="14092" width="14" style="52" customWidth="1"/>
    <col min="14093" max="14095" width="9.109375" style="52" customWidth="1"/>
    <col min="14096" max="14096" width="11.33203125" style="52" customWidth="1"/>
    <col min="14097" max="14097" width="11.44140625" style="52" customWidth="1"/>
    <col min="14098" max="14098" width="10.77734375" style="52" customWidth="1"/>
    <col min="14099" max="14099" width="11" style="52" customWidth="1"/>
    <col min="14100" max="14336" width="9.6640625" style="52"/>
    <col min="14337" max="14337" width="4.6640625" style="52" customWidth="1"/>
    <col min="14338" max="14338" width="11.77734375" style="52" customWidth="1"/>
    <col min="14339" max="14339" width="12.33203125" style="52" customWidth="1"/>
    <col min="14340" max="14341" width="9.109375" style="52" customWidth="1"/>
    <col min="14342" max="14342" width="13.109375" style="52" customWidth="1"/>
    <col min="14343" max="14344" width="9.109375" style="52" customWidth="1"/>
    <col min="14345" max="14345" width="13.88671875" style="52" customWidth="1"/>
    <col min="14346" max="14346" width="12.6640625" style="52" customWidth="1"/>
    <col min="14347" max="14347" width="12" style="52" customWidth="1"/>
    <col min="14348" max="14348" width="14" style="52" customWidth="1"/>
    <col min="14349" max="14351" width="9.109375" style="52" customWidth="1"/>
    <col min="14352" max="14352" width="11.33203125" style="52" customWidth="1"/>
    <col min="14353" max="14353" width="11.44140625" style="52" customWidth="1"/>
    <col min="14354" max="14354" width="10.77734375" style="52" customWidth="1"/>
    <col min="14355" max="14355" width="11" style="52" customWidth="1"/>
    <col min="14356" max="14592" width="9.6640625" style="52"/>
    <col min="14593" max="14593" width="4.6640625" style="52" customWidth="1"/>
    <col min="14594" max="14594" width="11.77734375" style="52" customWidth="1"/>
    <col min="14595" max="14595" width="12.33203125" style="52" customWidth="1"/>
    <col min="14596" max="14597" width="9.109375" style="52" customWidth="1"/>
    <col min="14598" max="14598" width="13.109375" style="52" customWidth="1"/>
    <col min="14599" max="14600" width="9.109375" style="52" customWidth="1"/>
    <col min="14601" max="14601" width="13.88671875" style="52" customWidth="1"/>
    <col min="14602" max="14602" width="12.6640625" style="52" customWidth="1"/>
    <col min="14603" max="14603" width="12" style="52" customWidth="1"/>
    <col min="14604" max="14604" width="14" style="52" customWidth="1"/>
    <col min="14605" max="14607" width="9.109375" style="52" customWidth="1"/>
    <col min="14608" max="14608" width="11.33203125" style="52" customWidth="1"/>
    <col min="14609" max="14609" width="11.44140625" style="52" customWidth="1"/>
    <col min="14610" max="14610" width="10.77734375" style="52" customWidth="1"/>
    <col min="14611" max="14611" width="11" style="52" customWidth="1"/>
    <col min="14612" max="14848" width="9.6640625" style="52"/>
    <col min="14849" max="14849" width="4.6640625" style="52" customWidth="1"/>
    <col min="14850" max="14850" width="11.77734375" style="52" customWidth="1"/>
    <col min="14851" max="14851" width="12.33203125" style="52" customWidth="1"/>
    <col min="14852" max="14853" width="9.109375" style="52" customWidth="1"/>
    <col min="14854" max="14854" width="13.109375" style="52" customWidth="1"/>
    <col min="14855" max="14856" width="9.109375" style="52" customWidth="1"/>
    <col min="14857" max="14857" width="13.88671875" style="52" customWidth="1"/>
    <col min="14858" max="14858" width="12.6640625" style="52" customWidth="1"/>
    <col min="14859" max="14859" width="12" style="52" customWidth="1"/>
    <col min="14860" max="14860" width="14" style="52" customWidth="1"/>
    <col min="14861" max="14863" width="9.109375" style="52" customWidth="1"/>
    <col min="14864" max="14864" width="11.33203125" style="52" customWidth="1"/>
    <col min="14865" max="14865" width="11.44140625" style="52" customWidth="1"/>
    <col min="14866" max="14866" width="10.77734375" style="52" customWidth="1"/>
    <col min="14867" max="14867" width="11" style="52" customWidth="1"/>
    <col min="14868" max="15104" width="9.6640625" style="52"/>
    <col min="15105" max="15105" width="4.6640625" style="52" customWidth="1"/>
    <col min="15106" max="15106" width="11.77734375" style="52" customWidth="1"/>
    <col min="15107" max="15107" width="12.33203125" style="52" customWidth="1"/>
    <col min="15108" max="15109" width="9.109375" style="52" customWidth="1"/>
    <col min="15110" max="15110" width="13.109375" style="52" customWidth="1"/>
    <col min="15111" max="15112" width="9.109375" style="52" customWidth="1"/>
    <col min="15113" max="15113" width="13.88671875" style="52" customWidth="1"/>
    <col min="15114" max="15114" width="12.6640625" style="52" customWidth="1"/>
    <col min="15115" max="15115" width="12" style="52" customWidth="1"/>
    <col min="15116" max="15116" width="14" style="52" customWidth="1"/>
    <col min="15117" max="15119" width="9.109375" style="52" customWidth="1"/>
    <col min="15120" max="15120" width="11.33203125" style="52" customWidth="1"/>
    <col min="15121" max="15121" width="11.44140625" style="52" customWidth="1"/>
    <col min="15122" max="15122" width="10.77734375" style="52" customWidth="1"/>
    <col min="15123" max="15123" width="11" style="52" customWidth="1"/>
    <col min="15124" max="15360" width="9.6640625" style="52"/>
    <col min="15361" max="15361" width="4.6640625" style="52" customWidth="1"/>
    <col min="15362" max="15362" width="11.77734375" style="52" customWidth="1"/>
    <col min="15363" max="15363" width="12.33203125" style="52" customWidth="1"/>
    <col min="15364" max="15365" width="9.109375" style="52" customWidth="1"/>
    <col min="15366" max="15366" width="13.109375" style="52" customWidth="1"/>
    <col min="15367" max="15368" width="9.109375" style="52" customWidth="1"/>
    <col min="15369" max="15369" width="13.88671875" style="52" customWidth="1"/>
    <col min="15370" max="15370" width="12.6640625" style="52" customWidth="1"/>
    <col min="15371" max="15371" width="12" style="52" customWidth="1"/>
    <col min="15372" max="15372" width="14" style="52" customWidth="1"/>
    <col min="15373" max="15375" width="9.109375" style="52" customWidth="1"/>
    <col min="15376" max="15376" width="11.33203125" style="52" customWidth="1"/>
    <col min="15377" max="15377" width="11.44140625" style="52" customWidth="1"/>
    <col min="15378" max="15378" width="10.77734375" style="52" customWidth="1"/>
    <col min="15379" max="15379" width="11" style="52" customWidth="1"/>
    <col min="15380" max="15616" width="9.6640625" style="52"/>
    <col min="15617" max="15617" width="4.6640625" style="52" customWidth="1"/>
    <col min="15618" max="15618" width="11.77734375" style="52" customWidth="1"/>
    <col min="15619" max="15619" width="12.33203125" style="52" customWidth="1"/>
    <col min="15620" max="15621" width="9.109375" style="52" customWidth="1"/>
    <col min="15622" max="15622" width="13.109375" style="52" customWidth="1"/>
    <col min="15623" max="15624" width="9.109375" style="52" customWidth="1"/>
    <col min="15625" max="15625" width="13.88671875" style="52" customWidth="1"/>
    <col min="15626" max="15626" width="12.6640625" style="52" customWidth="1"/>
    <col min="15627" max="15627" width="12" style="52" customWidth="1"/>
    <col min="15628" max="15628" width="14" style="52" customWidth="1"/>
    <col min="15629" max="15631" width="9.109375" style="52" customWidth="1"/>
    <col min="15632" max="15632" width="11.33203125" style="52" customWidth="1"/>
    <col min="15633" max="15633" width="11.44140625" style="52" customWidth="1"/>
    <col min="15634" max="15634" width="10.77734375" style="52" customWidth="1"/>
    <col min="15635" max="15635" width="11" style="52" customWidth="1"/>
    <col min="15636" max="15872" width="9.6640625" style="52"/>
    <col min="15873" max="15873" width="4.6640625" style="52" customWidth="1"/>
    <col min="15874" max="15874" width="11.77734375" style="52" customWidth="1"/>
    <col min="15875" max="15875" width="12.33203125" style="52" customWidth="1"/>
    <col min="15876" max="15877" width="9.109375" style="52" customWidth="1"/>
    <col min="15878" max="15878" width="13.109375" style="52" customWidth="1"/>
    <col min="15879" max="15880" width="9.109375" style="52" customWidth="1"/>
    <col min="15881" max="15881" width="13.88671875" style="52" customWidth="1"/>
    <col min="15882" max="15882" width="12.6640625" style="52" customWidth="1"/>
    <col min="15883" max="15883" width="12" style="52" customWidth="1"/>
    <col min="15884" max="15884" width="14" style="52" customWidth="1"/>
    <col min="15885" max="15887" width="9.109375" style="52" customWidth="1"/>
    <col min="15888" max="15888" width="11.33203125" style="52" customWidth="1"/>
    <col min="15889" max="15889" width="11.44140625" style="52" customWidth="1"/>
    <col min="15890" max="15890" width="10.77734375" style="52" customWidth="1"/>
    <col min="15891" max="15891" width="11" style="52" customWidth="1"/>
    <col min="15892" max="16128" width="9.6640625" style="52"/>
    <col min="16129" max="16129" width="4.6640625" style="52" customWidth="1"/>
    <col min="16130" max="16130" width="11.77734375" style="52" customWidth="1"/>
    <col min="16131" max="16131" width="12.33203125" style="52" customWidth="1"/>
    <col min="16132" max="16133" width="9.109375" style="52" customWidth="1"/>
    <col min="16134" max="16134" width="13.109375" style="52" customWidth="1"/>
    <col min="16135" max="16136" width="9.109375" style="52" customWidth="1"/>
    <col min="16137" max="16137" width="13.88671875" style="52" customWidth="1"/>
    <col min="16138" max="16138" width="12.6640625" style="52" customWidth="1"/>
    <col min="16139" max="16139" width="12" style="52" customWidth="1"/>
    <col min="16140" max="16140" width="14" style="52" customWidth="1"/>
    <col min="16141" max="16143" width="9.109375" style="52" customWidth="1"/>
    <col min="16144" max="16144" width="11.33203125" style="52" customWidth="1"/>
    <col min="16145" max="16145" width="11.44140625" style="52" customWidth="1"/>
    <col min="16146" max="16146" width="10.77734375" style="52" customWidth="1"/>
    <col min="16147" max="16147" width="11" style="52" customWidth="1"/>
    <col min="16148" max="16384" width="9.6640625" style="52"/>
  </cols>
  <sheetData>
    <row r="1" spans="1:19" ht="25.05" customHeight="1">
      <c r="A1" s="197" t="s">
        <v>13</v>
      </c>
      <c r="B1" s="197"/>
    </row>
    <row r="2" spans="1:19" ht="31.95" customHeight="1">
      <c r="A2" s="198" t="s">
        <v>235</v>
      </c>
      <c r="B2" s="198"/>
      <c r="C2" s="199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24" customHeight="1" thickBot="1">
      <c r="P3" s="200" t="s">
        <v>66</v>
      </c>
      <c r="Q3" s="200"/>
      <c r="R3" s="200"/>
      <c r="S3" s="200"/>
    </row>
    <row r="4" spans="1:19" s="55" customFormat="1" ht="36.75" customHeight="1">
      <c r="A4" s="201" t="s">
        <v>18</v>
      </c>
      <c r="B4" s="203" t="s">
        <v>19</v>
      </c>
      <c r="C4" s="204"/>
      <c r="D4" s="203" t="s">
        <v>67</v>
      </c>
      <c r="E4" s="203"/>
      <c r="F4" s="203"/>
      <c r="G4" s="203" t="s">
        <v>21</v>
      </c>
      <c r="H4" s="203"/>
      <c r="I4" s="203"/>
      <c r="J4" s="203" t="s">
        <v>22</v>
      </c>
      <c r="K4" s="203"/>
      <c r="L4" s="203"/>
      <c r="M4" s="203" t="s">
        <v>23</v>
      </c>
      <c r="N4" s="203"/>
      <c r="O4" s="203"/>
      <c r="P4" s="207" t="s">
        <v>24</v>
      </c>
      <c r="Q4" s="207"/>
      <c r="R4" s="207"/>
      <c r="S4" s="195" t="s">
        <v>25</v>
      </c>
    </row>
    <row r="5" spans="1:19" s="55" customFormat="1" ht="46.8" customHeight="1">
      <c r="A5" s="202"/>
      <c r="B5" s="205"/>
      <c r="C5" s="206"/>
      <c r="D5" s="56" t="s">
        <v>26</v>
      </c>
      <c r="E5" s="56" t="s">
        <v>27</v>
      </c>
      <c r="F5" s="56" t="s">
        <v>28</v>
      </c>
      <c r="G5" s="56" t="s">
        <v>26</v>
      </c>
      <c r="H5" s="56" t="s">
        <v>27</v>
      </c>
      <c r="I5" s="56" t="s">
        <v>28</v>
      </c>
      <c r="J5" s="56" t="s">
        <v>26</v>
      </c>
      <c r="K5" s="56" t="s">
        <v>27</v>
      </c>
      <c r="L5" s="56" t="s">
        <v>29</v>
      </c>
      <c r="M5" s="56" t="s">
        <v>26</v>
      </c>
      <c r="N5" s="56" t="s">
        <v>27</v>
      </c>
      <c r="O5" s="56" t="s">
        <v>29</v>
      </c>
      <c r="P5" s="57" t="s">
        <v>26</v>
      </c>
      <c r="Q5" s="57" t="s">
        <v>27</v>
      </c>
      <c r="R5" s="57" t="s">
        <v>30</v>
      </c>
      <c r="S5" s="196"/>
    </row>
    <row r="6" spans="1:19" s="64" customFormat="1" ht="36.75" customHeight="1">
      <c r="A6" s="58">
        <v>1</v>
      </c>
      <c r="B6" s="59" t="s">
        <v>68</v>
      </c>
      <c r="C6" s="60" t="s">
        <v>69</v>
      </c>
      <c r="D6" s="61"/>
      <c r="E6" s="61"/>
      <c r="F6" s="61"/>
      <c r="G6" s="61">
        <v>40</v>
      </c>
      <c r="H6" s="61">
        <v>40</v>
      </c>
      <c r="I6" s="61" t="s">
        <v>70</v>
      </c>
      <c r="J6" s="61"/>
      <c r="K6" s="61"/>
      <c r="L6" s="61"/>
      <c r="M6" s="61"/>
      <c r="N6" s="61"/>
      <c r="O6" s="61"/>
      <c r="P6" s="62">
        <f t="shared" ref="P6:Q21" si="0">D6+G6+J6+M6</f>
        <v>40</v>
      </c>
      <c r="Q6" s="62">
        <f>E6+H6+K6+N6</f>
        <v>40</v>
      </c>
      <c r="R6" s="62">
        <f t="shared" ref="R6:R69" si="1">P6+Q6</f>
        <v>80</v>
      </c>
      <c r="S6" s="63"/>
    </row>
    <row r="7" spans="1:19" s="64" customFormat="1" ht="36.75" customHeight="1">
      <c r="A7" s="58"/>
      <c r="B7" s="59"/>
      <c r="C7" s="60" t="s">
        <v>71</v>
      </c>
      <c r="D7" s="61"/>
      <c r="E7" s="61"/>
      <c r="F7" s="61"/>
      <c r="G7" s="61">
        <v>40</v>
      </c>
      <c r="H7" s="61">
        <v>40</v>
      </c>
      <c r="I7" s="61" t="s">
        <v>70</v>
      </c>
      <c r="J7" s="61"/>
      <c r="K7" s="61"/>
      <c r="L7" s="61"/>
      <c r="M7" s="61"/>
      <c r="N7" s="61"/>
      <c r="O7" s="61"/>
      <c r="P7" s="62">
        <f t="shared" si="0"/>
        <v>40</v>
      </c>
      <c r="Q7" s="62">
        <f t="shared" si="0"/>
        <v>40</v>
      </c>
      <c r="R7" s="62">
        <f t="shared" si="1"/>
        <v>80</v>
      </c>
      <c r="S7" s="63"/>
    </row>
    <row r="8" spans="1:19" s="64" customFormat="1" ht="36.75" customHeight="1">
      <c r="A8" s="58"/>
      <c r="B8" s="59"/>
      <c r="C8" s="60" t="s">
        <v>72</v>
      </c>
      <c r="D8" s="61"/>
      <c r="E8" s="61"/>
      <c r="F8" s="61"/>
      <c r="G8" s="61">
        <v>40</v>
      </c>
      <c r="H8" s="61">
        <v>40</v>
      </c>
      <c r="I8" s="61" t="s">
        <v>70</v>
      </c>
      <c r="J8" s="61"/>
      <c r="K8" s="61"/>
      <c r="L8" s="61"/>
      <c r="M8" s="61"/>
      <c r="N8" s="61"/>
      <c r="O8" s="61"/>
      <c r="P8" s="62">
        <f t="shared" si="0"/>
        <v>40</v>
      </c>
      <c r="Q8" s="62">
        <f t="shared" si="0"/>
        <v>40</v>
      </c>
      <c r="R8" s="62">
        <f t="shared" si="1"/>
        <v>80</v>
      </c>
      <c r="S8" s="63"/>
    </row>
    <row r="9" spans="1:19" s="64" customFormat="1" ht="36.75" customHeight="1">
      <c r="A9" s="58"/>
      <c r="B9" s="59"/>
      <c r="C9" s="60" t="s">
        <v>73</v>
      </c>
      <c r="D9" s="61"/>
      <c r="E9" s="61"/>
      <c r="F9" s="61"/>
      <c r="G9" s="61">
        <v>50</v>
      </c>
      <c r="H9" s="61">
        <v>50</v>
      </c>
      <c r="I9" s="61" t="s">
        <v>74</v>
      </c>
      <c r="J9" s="61"/>
      <c r="K9" s="61"/>
      <c r="L9" s="61"/>
      <c r="M9" s="61"/>
      <c r="N9" s="61"/>
      <c r="O9" s="61"/>
      <c r="P9" s="62">
        <f t="shared" si="0"/>
        <v>50</v>
      </c>
      <c r="Q9" s="62">
        <f t="shared" si="0"/>
        <v>50</v>
      </c>
      <c r="R9" s="62">
        <f t="shared" si="1"/>
        <v>100</v>
      </c>
      <c r="S9" s="63"/>
    </row>
    <row r="10" spans="1:19" s="64" customFormat="1" ht="36.75" customHeight="1">
      <c r="A10" s="58"/>
      <c r="B10" s="59"/>
      <c r="C10" s="60" t="s">
        <v>75</v>
      </c>
      <c r="D10" s="61"/>
      <c r="E10" s="61"/>
      <c r="F10" s="61"/>
      <c r="G10" s="61">
        <v>40</v>
      </c>
      <c r="H10" s="61">
        <v>40</v>
      </c>
      <c r="I10" s="61" t="s">
        <v>70</v>
      </c>
      <c r="J10" s="61"/>
      <c r="K10" s="61"/>
      <c r="L10" s="61"/>
      <c r="M10" s="61"/>
      <c r="N10" s="61"/>
      <c r="O10" s="61"/>
      <c r="P10" s="62">
        <f t="shared" si="0"/>
        <v>40</v>
      </c>
      <c r="Q10" s="62">
        <f t="shared" si="0"/>
        <v>40</v>
      </c>
      <c r="R10" s="62">
        <f t="shared" si="1"/>
        <v>80</v>
      </c>
      <c r="S10" s="63"/>
    </row>
    <row r="11" spans="1:19" s="64" customFormat="1" ht="36.75" customHeight="1">
      <c r="A11" s="58"/>
      <c r="B11" s="59"/>
      <c r="C11" s="60" t="s">
        <v>76</v>
      </c>
      <c r="D11" s="61"/>
      <c r="E11" s="61"/>
      <c r="F11" s="61"/>
      <c r="G11" s="61">
        <v>50</v>
      </c>
      <c r="H11" s="61">
        <v>50</v>
      </c>
      <c r="I11" s="61" t="s">
        <v>74</v>
      </c>
      <c r="J11" s="61"/>
      <c r="K11" s="61"/>
      <c r="L11" s="61"/>
      <c r="M11" s="61"/>
      <c r="N11" s="61"/>
      <c r="O11" s="61"/>
      <c r="P11" s="62">
        <f t="shared" si="0"/>
        <v>50</v>
      </c>
      <c r="Q11" s="62">
        <f t="shared" si="0"/>
        <v>50</v>
      </c>
      <c r="R11" s="62">
        <f t="shared" si="1"/>
        <v>100</v>
      </c>
      <c r="S11" s="63"/>
    </row>
    <row r="12" spans="1:19" s="64" customFormat="1" ht="36.75" customHeight="1">
      <c r="A12" s="58"/>
      <c r="B12" s="59"/>
      <c r="C12" s="60" t="s">
        <v>77</v>
      </c>
      <c r="D12" s="61"/>
      <c r="E12" s="61"/>
      <c r="F12" s="61"/>
      <c r="G12" s="61">
        <v>50</v>
      </c>
      <c r="H12" s="61">
        <v>50</v>
      </c>
      <c r="I12" s="61" t="s">
        <v>74</v>
      </c>
      <c r="J12" s="61"/>
      <c r="K12" s="61"/>
      <c r="L12" s="61"/>
      <c r="M12" s="61"/>
      <c r="N12" s="61"/>
      <c r="O12" s="61"/>
      <c r="P12" s="62">
        <f t="shared" si="0"/>
        <v>50</v>
      </c>
      <c r="Q12" s="62">
        <f t="shared" si="0"/>
        <v>50</v>
      </c>
      <c r="R12" s="62">
        <f t="shared" si="1"/>
        <v>100</v>
      </c>
      <c r="S12" s="63"/>
    </row>
    <row r="13" spans="1:19" s="64" customFormat="1" ht="36.75" customHeight="1">
      <c r="A13" s="58"/>
      <c r="B13" s="59"/>
      <c r="C13" s="60" t="s">
        <v>78</v>
      </c>
      <c r="D13" s="61"/>
      <c r="E13" s="61"/>
      <c r="F13" s="61"/>
      <c r="G13" s="61">
        <v>50</v>
      </c>
      <c r="H13" s="61">
        <v>50</v>
      </c>
      <c r="I13" s="61" t="s">
        <v>74</v>
      </c>
      <c r="J13" s="61"/>
      <c r="K13" s="61"/>
      <c r="L13" s="61"/>
      <c r="M13" s="61"/>
      <c r="N13" s="61"/>
      <c r="O13" s="61"/>
      <c r="P13" s="62">
        <f t="shared" si="0"/>
        <v>50</v>
      </c>
      <c r="Q13" s="62">
        <f t="shared" si="0"/>
        <v>50</v>
      </c>
      <c r="R13" s="62">
        <f t="shared" si="1"/>
        <v>100</v>
      </c>
      <c r="S13" s="63"/>
    </row>
    <row r="14" spans="1:19" s="64" customFormat="1" ht="36.75" customHeight="1">
      <c r="A14" s="58"/>
      <c r="B14" s="59"/>
      <c r="C14" s="60" t="s">
        <v>79</v>
      </c>
      <c r="D14" s="61"/>
      <c r="E14" s="61"/>
      <c r="F14" s="61"/>
      <c r="G14" s="61">
        <v>50</v>
      </c>
      <c r="H14" s="61">
        <v>50</v>
      </c>
      <c r="I14" s="61" t="s">
        <v>74</v>
      </c>
      <c r="J14" s="61"/>
      <c r="K14" s="61"/>
      <c r="L14" s="61"/>
      <c r="M14" s="61"/>
      <c r="N14" s="61"/>
      <c r="O14" s="61"/>
      <c r="P14" s="62">
        <f t="shared" si="0"/>
        <v>50</v>
      </c>
      <c r="Q14" s="62">
        <f t="shared" si="0"/>
        <v>50</v>
      </c>
      <c r="R14" s="62">
        <f t="shared" si="1"/>
        <v>100</v>
      </c>
      <c r="S14" s="63"/>
    </row>
    <row r="15" spans="1:19" s="64" customFormat="1" ht="36.75" customHeight="1">
      <c r="A15" s="58"/>
      <c r="B15" s="59"/>
      <c r="C15" s="60" t="s">
        <v>80</v>
      </c>
      <c r="D15" s="61"/>
      <c r="E15" s="61"/>
      <c r="F15" s="61"/>
      <c r="G15" s="61">
        <v>50</v>
      </c>
      <c r="H15" s="61">
        <v>50</v>
      </c>
      <c r="I15" s="61" t="s">
        <v>74</v>
      </c>
      <c r="J15" s="61"/>
      <c r="K15" s="61"/>
      <c r="L15" s="61"/>
      <c r="M15" s="61"/>
      <c r="N15" s="61"/>
      <c r="O15" s="61"/>
      <c r="P15" s="62">
        <f t="shared" si="0"/>
        <v>50</v>
      </c>
      <c r="Q15" s="62">
        <f t="shared" si="0"/>
        <v>50</v>
      </c>
      <c r="R15" s="62">
        <f t="shared" si="1"/>
        <v>100</v>
      </c>
      <c r="S15" s="63"/>
    </row>
    <row r="16" spans="1:19" s="64" customFormat="1" ht="36.75" customHeight="1">
      <c r="A16" s="58"/>
      <c r="B16" s="59"/>
      <c r="C16" s="60" t="s">
        <v>81</v>
      </c>
      <c r="D16" s="61"/>
      <c r="E16" s="61"/>
      <c r="F16" s="61"/>
      <c r="G16" s="61"/>
      <c r="H16" s="61"/>
      <c r="I16" s="61"/>
      <c r="J16" s="61">
        <v>21.07</v>
      </c>
      <c r="K16" s="61">
        <v>21.07</v>
      </c>
      <c r="L16" s="61">
        <v>1685.4700000000003</v>
      </c>
      <c r="M16" s="61">
        <v>25</v>
      </c>
      <c r="N16" s="61">
        <v>25</v>
      </c>
      <c r="O16" s="61">
        <v>206</v>
      </c>
      <c r="P16" s="62">
        <f t="shared" si="0"/>
        <v>46.07</v>
      </c>
      <c r="Q16" s="62">
        <f t="shared" si="0"/>
        <v>46.07</v>
      </c>
      <c r="R16" s="62">
        <f t="shared" si="1"/>
        <v>92.14</v>
      </c>
      <c r="S16" s="63"/>
    </row>
    <row r="17" spans="1:19" s="70" customFormat="1" ht="36.75" customHeight="1">
      <c r="A17" s="65"/>
      <c r="B17" s="66"/>
      <c r="C17" s="67" t="s">
        <v>33</v>
      </c>
      <c r="D17" s="66"/>
      <c r="E17" s="66"/>
      <c r="F17" s="66"/>
      <c r="G17" s="66">
        <f>SUM(G6:G16)</f>
        <v>460</v>
      </c>
      <c r="H17" s="66">
        <f>SUM(H6:H16)</f>
        <v>460</v>
      </c>
      <c r="I17" s="66"/>
      <c r="J17" s="68">
        <f t="shared" ref="J17:O17" si="2">SUM(J16:J16)</f>
        <v>21.07</v>
      </c>
      <c r="K17" s="68">
        <f t="shared" si="2"/>
        <v>21.07</v>
      </c>
      <c r="L17" s="68">
        <f t="shared" si="2"/>
        <v>1685.4700000000003</v>
      </c>
      <c r="M17" s="68">
        <f t="shared" si="2"/>
        <v>25</v>
      </c>
      <c r="N17" s="68">
        <f t="shared" si="2"/>
        <v>25</v>
      </c>
      <c r="O17" s="68">
        <f t="shared" si="2"/>
        <v>206</v>
      </c>
      <c r="P17" s="62">
        <f t="shared" si="0"/>
        <v>506.07</v>
      </c>
      <c r="Q17" s="62">
        <f t="shared" si="0"/>
        <v>506.07</v>
      </c>
      <c r="R17" s="62">
        <f t="shared" si="1"/>
        <v>1012.14</v>
      </c>
      <c r="S17" s="69"/>
    </row>
    <row r="18" spans="1:19" s="64" customFormat="1" ht="36.75" customHeight="1">
      <c r="A18" s="58">
        <v>2</v>
      </c>
      <c r="B18" s="59" t="s">
        <v>82</v>
      </c>
      <c r="C18" s="71" t="s">
        <v>83</v>
      </c>
      <c r="D18" s="61"/>
      <c r="E18" s="61"/>
      <c r="F18" s="61"/>
      <c r="G18" s="61">
        <v>50</v>
      </c>
      <c r="H18" s="61">
        <v>50</v>
      </c>
      <c r="I18" s="61" t="s">
        <v>74</v>
      </c>
      <c r="J18" s="61"/>
      <c r="K18" s="61"/>
      <c r="L18" s="61"/>
      <c r="M18" s="61"/>
      <c r="N18" s="61"/>
      <c r="O18" s="61"/>
      <c r="P18" s="62">
        <f t="shared" si="0"/>
        <v>50</v>
      </c>
      <c r="Q18" s="62">
        <f t="shared" si="0"/>
        <v>50</v>
      </c>
      <c r="R18" s="62">
        <f t="shared" si="1"/>
        <v>100</v>
      </c>
      <c r="S18" s="63"/>
    </row>
    <row r="19" spans="1:19" s="64" customFormat="1" ht="36.75" customHeight="1">
      <c r="A19" s="58"/>
      <c r="B19" s="59"/>
      <c r="C19" s="60" t="s">
        <v>84</v>
      </c>
      <c r="D19" s="61"/>
      <c r="E19" s="61"/>
      <c r="F19" s="61"/>
      <c r="G19" s="61">
        <v>50</v>
      </c>
      <c r="H19" s="61">
        <v>50</v>
      </c>
      <c r="I19" s="61" t="s">
        <v>74</v>
      </c>
      <c r="J19" s="61"/>
      <c r="K19" s="61"/>
      <c r="L19" s="61"/>
      <c r="M19" s="61"/>
      <c r="N19" s="61"/>
      <c r="O19" s="61"/>
      <c r="P19" s="62">
        <f t="shared" si="0"/>
        <v>50</v>
      </c>
      <c r="Q19" s="62">
        <f t="shared" si="0"/>
        <v>50</v>
      </c>
      <c r="R19" s="62">
        <f t="shared" si="1"/>
        <v>100</v>
      </c>
      <c r="S19" s="63"/>
    </row>
    <row r="20" spans="1:19" s="64" customFormat="1" ht="36.75" customHeight="1">
      <c r="A20" s="58"/>
      <c r="B20" s="59"/>
      <c r="C20" s="60" t="s">
        <v>85</v>
      </c>
      <c r="D20" s="61"/>
      <c r="E20" s="61"/>
      <c r="F20" s="61"/>
      <c r="G20" s="61">
        <v>50</v>
      </c>
      <c r="H20" s="61">
        <v>50</v>
      </c>
      <c r="I20" s="61" t="s">
        <v>74</v>
      </c>
      <c r="J20" s="61"/>
      <c r="K20" s="61"/>
      <c r="L20" s="61"/>
      <c r="M20" s="61"/>
      <c r="N20" s="61"/>
      <c r="O20" s="61"/>
      <c r="P20" s="62">
        <f t="shared" si="0"/>
        <v>50</v>
      </c>
      <c r="Q20" s="62">
        <f t="shared" si="0"/>
        <v>50</v>
      </c>
      <c r="R20" s="62">
        <f t="shared" si="1"/>
        <v>100</v>
      </c>
      <c r="S20" s="63"/>
    </row>
    <row r="21" spans="1:19" s="64" customFormat="1" ht="36.75" customHeight="1">
      <c r="A21" s="58"/>
      <c r="B21" s="59"/>
      <c r="C21" s="60" t="s">
        <v>86</v>
      </c>
      <c r="D21" s="61"/>
      <c r="E21" s="61"/>
      <c r="F21" s="61"/>
      <c r="G21" s="61">
        <v>60</v>
      </c>
      <c r="H21" s="61">
        <v>60</v>
      </c>
      <c r="I21" s="61" t="s">
        <v>87</v>
      </c>
      <c r="J21" s="61"/>
      <c r="K21" s="61"/>
      <c r="L21" s="61"/>
      <c r="M21" s="61"/>
      <c r="N21" s="61"/>
      <c r="O21" s="61"/>
      <c r="P21" s="62">
        <f t="shared" si="0"/>
        <v>60</v>
      </c>
      <c r="Q21" s="62">
        <f t="shared" si="0"/>
        <v>60</v>
      </c>
      <c r="R21" s="62">
        <f t="shared" si="1"/>
        <v>120</v>
      </c>
      <c r="S21" s="63"/>
    </row>
    <row r="22" spans="1:19" s="64" customFormat="1" ht="36.75" customHeight="1">
      <c r="A22" s="58"/>
      <c r="B22" s="59"/>
      <c r="C22" s="60" t="s">
        <v>88</v>
      </c>
      <c r="D22" s="61"/>
      <c r="E22" s="61"/>
      <c r="F22" s="61"/>
      <c r="G22" s="61">
        <v>50</v>
      </c>
      <c r="H22" s="61">
        <v>50</v>
      </c>
      <c r="I22" s="61" t="s">
        <v>74</v>
      </c>
      <c r="J22" s="61"/>
      <c r="K22" s="61"/>
      <c r="L22" s="61"/>
      <c r="M22" s="61"/>
      <c r="N22" s="61"/>
      <c r="O22" s="61"/>
      <c r="P22" s="62">
        <f t="shared" ref="P22:Q38" si="3">D22+G22+J22+M22</f>
        <v>50</v>
      </c>
      <c r="Q22" s="62">
        <f t="shared" si="3"/>
        <v>50</v>
      </c>
      <c r="R22" s="62">
        <f t="shared" si="1"/>
        <v>100</v>
      </c>
      <c r="S22" s="63"/>
    </row>
    <row r="23" spans="1:19" s="64" customFormat="1" ht="36.75" customHeight="1">
      <c r="A23" s="58"/>
      <c r="B23" s="59"/>
      <c r="C23" s="60" t="s">
        <v>89</v>
      </c>
      <c r="D23" s="61"/>
      <c r="E23" s="61"/>
      <c r="F23" s="61"/>
      <c r="G23" s="61"/>
      <c r="H23" s="61"/>
      <c r="I23" s="61"/>
      <c r="J23" s="61">
        <v>391.1</v>
      </c>
      <c r="K23" s="61">
        <v>391.1</v>
      </c>
      <c r="L23" s="61">
        <v>31287.980000000003</v>
      </c>
      <c r="M23" s="61">
        <v>90.11</v>
      </c>
      <c r="N23" s="61">
        <v>90.11</v>
      </c>
      <c r="O23" s="61">
        <v>12015</v>
      </c>
      <c r="P23" s="62">
        <f t="shared" si="3"/>
        <v>481.21000000000004</v>
      </c>
      <c r="Q23" s="62">
        <f t="shared" si="3"/>
        <v>481.21000000000004</v>
      </c>
      <c r="R23" s="62">
        <f t="shared" si="1"/>
        <v>962.42000000000007</v>
      </c>
      <c r="S23" s="63"/>
    </row>
    <row r="24" spans="1:19" s="70" customFormat="1" ht="36.75" customHeight="1">
      <c r="A24" s="65"/>
      <c r="B24" s="72"/>
      <c r="C24" s="73" t="s">
        <v>33</v>
      </c>
      <c r="D24" s="68"/>
      <c r="E24" s="68"/>
      <c r="F24" s="68"/>
      <c r="G24" s="68">
        <f>SUM(G18:G23)</f>
        <v>260</v>
      </c>
      <c r="H24" s="68">
        <f>SUM(H18:H23)</f>
        <v>260</v>
      </c>
      <c r="I24" s="68"/>
      <c r="J24" s="68">
        <f t="shared" ref="J24:O24" si="4">SUM(J18:J23)</f>
        <v>391.1</v>
      </c>
      <c r="K24" s="68">
        <f t="shared" si="4"/>
        <v>391.1</v>
      </c>
      <c r="L24" s="68">
        <f t="shared" si="4"/>
        <v>31287.980000000003</v>
      </c>
      <c r="M24" s="68">
        <f t="shared" si="4"/>
        <v>90.11</v>
      </c>
      <c r="N24" s="68">
        <f t="shared" si="4"/>
        <v>90.11</v>
      </c>
      <c r="O24" s="68">
        <f t="shared" si="4"/>
        <v>12015</v>
      </c>
      <c r="P24" s="62">
        <f t="shared" si="3"/>
        <v>741.21</v>
      </c>
      <c r="Q24" s="62">
        <f t="shared" si="3"/>
        <v>741.21</v>
      </c>
      <c r="R24" s="62">
        <f t="shared" si="1"/>
        <v>1482.42</v>
      </c>
      <c r="S24" s="69"/>
    </row>
    <row r="25" spans="1:19" s="64" customFormat="1" ht="36.75" customHeight="1">
      <c r="A25" s="58">
        <v>3</v>
      </c>
      <c r="B25" s="59" t="s">
        <v>90</v>
      </c>
      <c r="C25" s="60" t="s">
        <v>91</v>
      </c>
      <c r="D25" s="61">
        <v>70</v>
      </c>
      <c r="E25" s="61">
        <v>70</v>
      </c>
      <c r="F25" s="61" t="s">
        <v>92</v>
      </c>
      <c r="G25" s="61"/>
      <c r="H25" s="61"/>
      <c r="I25" s="61"/>
      <c r="J25" s="61"/>
      <c r="K25" s="61"/>
      <c r="L25" s="61"/>
      <c r="M25" s="61"/>
      <c r="N25" s="61"/>
      <c r="O25" s="61"/>
      <c r="P25" s="62">
        <f t="shared" si="3"/>
        <v>70</v>
      </c>
      <c r="Q25" s="62">
        <f t="shared" si="3"/>
        <v>70</v>
      </c>
      <c r="R25" s="62">
        <f t="shared" si="1"/>
        <v>140</v>
      </c>
      <c r="S25" s="63"/>
    </row>
    <row r="26" spans="1:19" s="64" customFormat="1" ht="36.75" customHeight="1">
      <c r="A26" s="58"/>
      <c r="B26" s="59"/>
      <c r="C26" s="60" t="s">
        <v>93</v>
      </c>
      <c r="D26" s="61"/>
      <c r="E26" s="61"/>
      <c r="F26" s="61"/>
      <c r="G26" s="61">
        <v>60</v>
      </c>
      <c r="H26" s="61">
        <v>60</v>
      </c>
      <c r="I26" s="61" t="s">
        <v>87</v>
      </c>
      <c r="J26" s="61"/>
      <c r="K26" s="61"/>
      <c r="L26" s="61"/>
      <c r="M26" s="61"/>
      <c r="N26" s="61"/>
      <c r="O26" s="61"/>
      <c r="P26" s="62">
        <f t="shared" si="3"/>
        <v>60</v>
      </c>
      <c r="Q26" s="62">
        <f t="shared" si="3"/>
        <v>60</v>
      </c>
      <c r="R26" s="62">
        <f t="shared" si="1"/>
        <v>120</v>
      </c>
      <c r="S26" s="63"/>
    </row>
    <row r="27" spans="1:19" s="64" customFormat="1" ht="36.75" customHeight="1">
      <c r="A27" s="58"/>
      <c r="B27" s="59"/>
      <c r="C27" s="60" t="s">
        <v>94</v>
      </c>
      <c r="D27" s="61">
        <v>70</v>
      </c>
      <c r="E27" s="61">
        <v>70</v>
      </c>
      <c r="F27" s="61" t="s">
        <v>92</v>
      </c>
      <c r="G27" s="61"/>
      <c r="H27" s="61"/>
      <c r="I27" s="61"/>
      <c r="J27" s="61"/>
      <c r="K27" s="61"/>
      <c r="L27" s="61"/>
      <c r="M27" s="61"/>
      <c r="N27" s="61"/>
      <c r="O27" s="61"/>
      <c r="P27" s="62">
        <f t="shared" si="3"/>
        <v>70</v>
      </c>
      <c r="Q27" s="62">
        <f t="shared" si="3"/>
        <v>70</v>
      </c>
      <c r="R27" s="62">
        <f t="shared" si="1"/>
        <v>140</v>
      </c>
      <c r="S27" s="63"/>
    </row>
    <row r="28" spans="1:19" s="64" customFormat="1" ht="36.75" customHeight="1">
      <c r="A28" s="58"/>
      <c r="B28" s="59"/>
      <c r="C28" s="60" t="s">
        <v>95</v>
      </c>
      <c r="D28" s="61"/>
      <c r="E28" s="61"/>
      <c r="F28" s="61"/>
      <c r="G28" s="61"/>
      <c r="H28" s="61"/>
      <c r="I28" s="61"/>
      <c r="J28" s="61">
        <v>55.14</v>
      </c>
      <c r="K28" s="61">
        <v>55.14</v>
      </c>
      <c r="L28" s="61">
        <v>4411.1200000000008</v>
      </c>
      <c r="M28" s="61"/>
      <c r="N28" s="61"/>
      <c r="O28" s="61"/>
      <c r="P28" s="62">
        <f t="shared" si="3"/>
        <v>55.14</v>
      </c>
      <c r="Q28" s="62">
        <f t="shared" si="3"/>
        <v>55.14</v>
      </c>
      <c r="R28" s="62">
        <f t="shared" si="1"/>
        <v>110.28</v>
      </c>
      <c r="S28" s="63"/>
    </row>
    <row r="29" spans="1:19" s="70" customFormat="1" ht="36.75" customHeight="1">
      <c r="A29" s="65"/>
      <c r="B29" s="72"/>
      <c r="C29" s="73" t="s">
        <v>33</v>
      </c>
      <c r="D29" s="68">
        <f>SUM(D25:D28)</f>
        <v>140</v>
      </c>
      <c r="E29" s="68">
        <f>SUM(E25:E28)</f>
        <v>140</v>
      </c>
      <c r="F29" s="68"/>
      <c r="G29" s="68">
        <f>SUM(G25:G28)</f>
        <v>60</v>
      </c>
      <c r="H29" s="68">
        <f>SUM(H25:H28)</f>
        <v>60</v>
      </c>
      <c r="I29" s="68"/>
      <c r="J29" s="68">
        <f>SUM(J25:J28)</f>
        <v>55.14</v>
      </c>
      <c r="K29" s="68">
        <f>SUM(K25:K28)</f>
        <v>55.14</v>
      </c>
      <c r="L29" s="68">
        <f>SUM(L25:L28)</f>
        <v>4411.1200000000008</v>
      </c>
      <c r="M29" s="68"/>
      <c r="N29" s="68"/>
      <c r="O29" s="68"/>
      <c r="P29" s="62">
        <f t="shared" si="3"/>
        <v>255.14</v>
      </c>
      <c r="Q29" s="62">
        <f t="shared" si="3"/>
        <v>255.14</v>
      </c>
      <c r="R29" s="62">
        <f t="shared" si="1"/>
        <v>510.28</v>
      </c>
      <c r="S29" s="69"/>
    </row>
    <row r="30" spans="1:19" s="64" customFormat="1" ht="36.75" customHeight="1">
      <c r="A30" s="58">
        <v>4</v>
      </c>
      <c r="B30" s="59" t="s">
        <v>96</v>
      </c>
      <c r="C30" s="60" t="s">
        <v>97</v>
      </c>
      <c r="D30" s="61"/>
      <c r="E30" s="61"/>
      <c r="F30" s="61"/>
      <c r="G30" s="61">
        <v>50</v>
      </c>
      <c r="H30" s="61">
        <v>50</v>
      </c>
      <c r="I30" s="61" t="s">
        <v>74</v>
      </c>
      <c r="J30" s="61"/>
      <c r="K30" s="61"/>
      <c r="L30" s="61"/>
      <c r="M30" s="61"/>
      <c r="N30" s="61"/>
      <c r="O30" s="61"/>
      <c r="P30" s="62">
        <f t="shared" si="3"/>
        <v>50</v>
      </c>
      <c r="Q30" s="62">
        <f t="shared" si="3"/>
        <v>50</v>
      </c>
      <c r="R30" s="62">
        <f t="shared" si="1"/>
        <v>100</v>
      </c>
      <c r="S30" s="63"/>
    </row>
    <row r="31" spans="1:19" s="64" customFormat="1" ht="36.75" customHeight="1">
      <c r="A31" s="58"/>
      <c r="B31" s="59"/>
      <c r="C31" s="60" t="s">
        <v>98</v>
      </c>
      <c r="D31" s="61">
        <v>60</v>
      </c>
      <c r="E31" s="61">
        <v>60</v>
      </c>
      <c r="F31" s="61" t="s">
        <v>87</v>
      </c>
      <c r="G31" s="61"/>
      <c r="H31" s="61"/>
      <c r="I31" s="61"/>
      <c r="J31" s="61"/>
      <c r="K31" s="61"/>
      <c r="L31" s="61"/>
      <c r="M31" s="61"/>
      <c r="N31" s="61"/>
      <c r="O31" s="61"/>
      <c r="P31" s="62">
        <f t="shared" si="3"/>
        <v>60</v>
      </c>
      <c r="Q31" s="62">
        <f t="shared" si="3"/>
        <v>60</v>
      </c>
      <c r="R31" s="62">
        <f t="shared" si="1"/>
        <v>120</v>
      </c>
      <c r="S31" s="63"/>
    </row>
    <row r="32" spans="1:19" s="64" customFormat="1" ht="36.75" customHeight="1">
      <c r="A32" s="58"/>
      <c r="B32" s="59"/>
      <c r="C32" s="60" t="s">
        <v>99</v>
      </c>
      <c r="D32" s="61"/>
      <c r="E32" s="61"/>
      <c r="F32" s="61"/>
      <c r="G32" s="61">
        <v>50</v>
      </c>
      <c r="H32" s="61">
        <v>50</v>
      </c>
      <c r="I32" s="61" t="s">
        <v>74</v>
      </c>
      <c r="J32" s="61"/>
      <c r="K32" s="61"/>
      <c r="L32" s="61"/>
      <c r="M32" s="61"/>
      <c r="N32" s="61"/>
      <c r="O32" s="61"/>
      <c r="P32" s="62">
        <f t="shared" si="3"/>
        <v>50</v>
      </c>
      <c r="Q32" s="62">
        <f t="shared" si="3"/>
        <v>50</v>
      </c>
      <c r="R32" s="62">
        <f t="shared" si="1"/>
        <v>100</v>
      </c>
      <c r="S32" s="63"/>
    </row>
    <row r="33" spans="1:19" s="64" customFormat="1" ht="36.75" customHeight="1">
      <c r="A33" s="58"/>
      <c r="B33" s="59"/>
      <c r="C33" s="60" t="s">
        <v>100</v>
      </c>
      <c r="D33" s="61">
        <v>60</v>
      </c>
      <c r="E33" s="61">
        <v>60</v>
      </c>
      <c r="F33" s="61" t="s">
        <v>87</v>
      </c>
      <c r="G33" s="61"/>
      <c r="H33" s="61"/>
      <c r="I33" s="61"/>
      <c r="J33" s="61"/>
      <c r="K33" s="61"/>
      <c r="L33" s="61"/>
      <c r="M33" s="61"/>
      <c r="N33" s="61"/>
      <c r="O33" s="61"/>
      <c r="P33" s="62">
        <f t="shared" si="3"/>
        <v>60</v>
      </c>
      <c r="Q33" s="62">
        <f t="shared" si="3"/>
        <v>60</v>
      </c>
      <c r="R33" s="62">
        <f t="shared" si="1"/>
        <v>120</v>
      </c>
      <c r="S33" s="63"/>
    </row>
    <row r="34" spans="1:19" s="64" customFormat="1" ht="36.75" customHeight="1">
      <c r="A34" s="58"/>
      <c r="B34" s="59"/>
      <c r="C34" s="60" t="s">
        <v>101</v>
      </c>
      <c r="D34" s="61"/>
      <c r="E34" s="61"/>
      <c r="F34" s="61"/>
      <c r="G34" s="61">
        <v>50</v>
      </c>
      <c r="H34" s="61">
        <v>50</v>
      </c>
      <c r="I34" s="61" t="s">
        <v>74</v>
      </c>
      <c r="J34" s="61"/>
      <c r="K34" s="61"/>
      <c r="L34" s="61"/>
      <c r="M34" s="61"/>
      <c r="N34" s="61"/>
      <c r="O34" s="61"/>
      <c r="P34" s="62">
        <f t="shared" si="3"/>
        <v>50</v>
      </c>
      <c r="Q34" s="62">
        <f t="shared" si="3"/>
        <v>50</v>
      </c>
      <c r="R34" s="62">
        <f t="shared" si="1"/>
        <v>100</v>
      </c>
      <c r="S34" s="63"/>
    </row>
    <row r="35" spans="1:19" s="64" customFormat="1" ht="36.75" customHeight="1">
      <c r="A35" s="58"/>
      <c r="B35" s="59"/>
      <c r="C35" s="60" t="s">
        <v>102</v>
      </c>
      <c r="D35" s="61"/>
      <c r="E35" s="61"/>
      <c r="F35" s="61"/>
      <c r="G35" s="61">
        <v>40</v>
      </c>
      <c r="H35" s="61">
        <v>40</v>
      </c>
      <c r="I35" s="61" t="s">
        <v>70</v>
      </c>
      <c r="J35" s="61"/>
      <c r="K35" s="61"/>
      <c r="L35" s="61"/>
      <c r="M35" s="61"/>
      <c r="N35" s="61"/>
      <c r="O35" s="61"/>
      <c r="P35" s="62">
        <f t="shared" si="3"/>
        <v>40</v>
      </c>
      <c r="Q35" s="62">
        <f t="shared" si="3"/>
        <v>40</v>
      </c>
      <c r="R35" s="62">
        <f t="shared" si="1"/>
        <v>80</v>
      </c>
      <c r="S35" s="63"/>
    </row>
    <row r="36" spans="1:19" s="64" customFormat="1" ht="36.75" customHeight="1">
      <c r="A36" s="58"/>
      <c r="B36" s="59"/>
      <c r="C36" s="60" t="s">
        <v>103</v>
      </c>
      <c r="D36" s="61"/>
      <c r="E36" s="61"/>
      <c r="F36" s="61"/>
      <c r="G36" s="61">
        <v>50</v>
      </c>
      <c r="H36" s="61">
        <v>50</v>
      </c>
      <c r="I36" s="61" t="s">
        <v>74</v>
      </c>
      <c r="J36" s="61"/>
      <c r="K36" s="61"/>
      <c r="L36" s="61"/>
      <c r="M36" s="61"/>
      <c r="N36" s="61"/>
      <c r="O36" s="61"/>
      <c r="P36" s="62">
        <f t="shared" si="3"/>
        <v>50</v>
      </c>
      <c r="Q36" s="62">
        <f t="shared" si="3"/>
        <v>50</v>
      </c>
      <c r="R36" s="62">
        <f t="shared" si="1"/>
        <v>100</v>
      </c>
      <c r="S36" s="63"/>
    </row>
    <row r="37" spans="1:19" s="64" customFormat="1" ht="36.75" customHeight="1">
      <c r="A37" s="58"/>
      <c r="B37" s="59"/>
      <c r="C37" s="60" t="s">
        <v>104</v>
      </c>
      <c r="D37" s="61"/>
      <c r="E37" s="61"/>
      <c r="F37" s="61"/>
      <c r="G37" s="61">
        <v>50</v>
      </c>
      <c r="H37" s="61">
        <v>50</v>
      </c>
      <c r="I37" s="61" t="s">
        <v>74</v>
      </c>
      <c r="J37" s="61"/>
      <c r="K37" s="61"/>
      <c r="L37" s="61"/>
      <c r="M37" s="61"/>
      <c r="N37" s="61"/>
      <c r="O37" s="61"/>
      <c r="P37" s="62">
        <f t="shared" si="3"/>
        <v>50</v>
      </c>
      <c r="Q37" s="62">
        <f t="shared" si="3"/>
        <v>50</v>
      </c>
      <c r="R37" s="62">
        <f t="shared" si="1"/>
        <v>100</v>
      </c>
      <c r="S37" s="63"/>
    </row>
    <row r="38" spans="1:19" s="64" customFormat="1" ht="36.75" customHeight="1">
      <c r="A38" s="58"/>
      <c r="B38" s="59"/>
      <c r="C38" s="60" t="s">
        <v>105</v>
      </c>
      <c r="D38" s="61"/>
      <c r="E38" s="61"/>
      <c r="F38" s="61"/>
      <c r="G38" s="61">
        <v>50</v>
      </c>
      <c r="H38" s="61">
        <v>50</v>
      </c>
      <c r="I38" s="61" t="s">
        <v>74</v>
      </c>
      <c r="J38" s="61"/>
      <c r="K38" s="61"/>
      <c r="L38" s="61"/>
      <c r="M38" s="61"/>
      <c r="N38" s="61"/>
      <c r="O38" s="61"/>
      <c r="P38" s="62">
        <f t="shared" si="3"/>
        <v>50</v>
      </c>
      <c r="Q38" s="62">
        <f t="shared" si="3"/>
        <v>50</v>
      </c>
      <c r="R38" s="62">
        <f t="shared" si="1"/>
        <v>100</v>
      </c>
      <c r="S38" s="63"/>
    </row>
    <row r="39" spans="1:19" s="64" customFormat="1" ht="36.75" customHeight="1">
      <c r="A39" s="58"/>
      <c r="B39" s="59"/>
      <c r="C39" s="60" t="s">
        <v>106</v>
      </c>
      <c r="D39" s="61"/>
      <c r="E39" s="61"/>
      <c r="F39" s="61"/>
      <c r="G39" s="61">
        <v>40</v>
      </c>
      <c r="H39" s="61">
        <v>40</v>
      </c>
      <c r="I39" s="61" t="s">
        <v>70</v>
      </c>
      <c r="J39" s="61"/>
      <c r="K39" s="61"/>
      <c r="L39" s="61"/>
      <c r="M39" s="61"/>
      <c r="N39" s="61"/>
      <c r="O39" s="61"/>
      <c r="P39" s="62">
        <f t="shared" ref="P39:Q64" si="5">D39+G39+J39+M39</f>
        <v>40</v>
      </c>
      <c r="Q39" s="62">
        <f t="shared" si="5"/>
        <v>40</v>
      </c>
      <c r="R39" s="62">
        <f t="shared" si="1"/>
        <v>80</v>
      </c>
      <c r="S39" s="63"/>
    </row>
    <row r="40" spans="1:19" s="64" customFormat="1" ht="36.75" customHeight="1">
      <c r="A40" s="58"/>
      <c r="B40" s="59"/>
      <c r="C40" s="60" t="s">
        <v>107</v>
      </c>
      <c r="D40" s="61"/>
      <c r="E40" s="61"/>
      <c r="F40" s="61"/>
      <c r="G40" s="61">
        <v>40</v>
      </c>
      <c r="H40" s="61">
        <v>40</v>
      </c>
      <c r="I40" s="61" t="s">
        <v>70</v>
      </c>
      <c r="J40" s="61"/>
      <c r="K40" s="61"/>
      <c r="L40" s="61"/>
      <c r="M40" s="61"/>
      <c r="N40" s="61"/>
      <c r="O40" s="61"/>
      <c r="P40" s="62">
        <f t="shared" si="5"/>
        <v>40</v>
      </c>
      <c r="Q40" s="62">
        <f t="shared" si="5"/>
        <v>40</v>
      </c>
      <c r="R40" s="62">
        <f t="shared" si="1"/>
        <v>80</v>
      </c>
      <c r="S40" s="63"/>
    </row>
    <row r="41" spans="1:19" s="64" customFormat="1" ht="36.75" customHeight="1">
      <c r="A41" s="58"/>
      <c r="B41" s="59"/>
      <c r="C41" s="60" t="s">
        <v>108</v>
      </c>
      <c r="D41" s="61"/>
      <c r="E41" s="61"/>
      <c r="F41" s="61"/>
      <c r="G41" s="61">
        <v>40</v>
      </c>
      <c r="H41" s="61">
        <v>40</v>
      </c>
      <c r="I41" s="61" t="s">
        <v>70</v>
      </c>
      <c r="J41" s="61"/>
      <c r="K41" s="61"/>
      <c r="L41" s="61"/>
      <c r="M41" s="61"/>
      <c r="N41" s="61"/>
      <c r="O41" s="61"/>
      <c r="P41" s="62">
        <f t="shared" si="5"/>
        <v>40</v>
      </c>
      <c r="Q41" s="62">
        <f t="shared" si="5"/>
        <v>40</v>
      </c>
      <c r="R41" s="62">
        <f t="shared" si="1"/>
        <v>80</v>
      </c>
      <c r="S41" s="63"/>
    </row>
    <row r="42" spans="1:19" s="64" customFormat="1" ht="36.75" customHeight="1">
      <c r="A42" s="58"/>
      <c r="B42" s="59"/>
      <c r="C42" s="71" t="s">
        <v>109</v>
      </c>
      <c r="D42" s="61"/>
      <c r="E42" s="61"/>
      <c r="F42" s="61"/>
      <c r="G42" s="61"/>
      <c r="H42" s="61"/>
      <c r="I42" s="61"/>
      <c r="J42" s="61">
        <v>42</v>
      </c>
      <c r="K42" s="61">
        <v>42.01</v>
      </c>
      <c r="L42" s="61">
        <v>3360.4</v>
      </c>
      <c r="M42" s="61"/>
      <c r="N42" s="61"/>
      <c r="O42" s="61"/>
      <c r="P42" s="62">
        <f t="shared" si="5"/>
        <v>42</v>
      </c>
      <c r="Q42" s="62">
        <f t="shared" si="5"/>
        <v>42.01</v>
      </c>
      <c r="R42" s="62">
        <f t="shared" si="1"/>
        <v>84.009999999999991</v>
      </c>
      <c r="S42" s="63"/>
    </row>
    <row r="43" spans="1:19" s="70" customFormat="1" ht="36.75" customHeight="1">
      <c r="A43" s="65"/>
      <c r="B43" s="72"/>
      <c r="C43" s="73" t="s">
        <v>33</v>
      </c>
      <c r="D43" s="68">
        <f>SUM(D30:D42)</f>
        <v>120</v>
      </c>
      <c r="E43" s="68">
        <f>SUM(E30:E42)</f>
        <v>120</v>
      </c>
      <c r="F43" s="68"/>
      <c r="G43" s="68">
        <f>SUM(G30:G42)</f>
        <v>460</v>
      </c>
      <c r="H43" s="68">
        <f>SUM(H30:H42)</f>
        <v>460</v>
      </c>
      <c r="I43" s="68"/>
      <c r="J43" s="68">
        <f>SUM(J30:J42)</f>
        <v>42</v>
      </c>
      <c r="K43" s="68">
        <f>SUM(K30:K42)</f>
        <v>42.01</v>
      </c>
      <c r="L43" s="68">
        <f>SUM(L30:L42)</f>
        <v>3360.4</v>
      </c>
      <c r="M43" s="68"/>
      <c r="N43" s="68"/>
      <c r="O43" s="68"/>
      <c r="P43" s="62">
        <f t="shared" si="5"/>
        <v>622</v>
      </c>
      <c r="Q43" s="62">
        <f t="shared" si="5"/>
        <v>622.01</v>
      </c>
      <c r="R43" s="62">
        <f t="shared" si="1"/>
        <v>1244.01</v>
      </c>
      <c r="S43" s="69"/>
    </row>
    <row r="44" spans="1:19" s="64" customFormat="1" ht="36.75" customHeight="1">
      <c r="A44" s="58">
        <v>5</v>
      </c>
      <c r="B44" s="59" t="s">
        <v>110</v>
      </c>
      <c r="C44" s="60" t="s">
        <v>111</v>
      </c>
      <c r="D44" s="61"/>
      <c r="E44" s="61"/>
      <c r="F44" s="61"/>
      <c r="G44" s="61">
        <v>50</v>
      </c>
      <c r="H44" s="61">
        <v>50</v>
      </c>
      <c r="I44" s="61" t="s">
        <v>74</v>
      </c>
      <c r="J44" s="61"/>
      <c r="K44" s="61"/>
      <c r="L44" s="61"/>
      <c r="M44" s="61"/>
      <c r="N44" s="61"/>
      <c r="O44" s="61"/>
      <c r="P44" s="62">
        <f t="shared" si="5"/>
        <v>50</v>
      </c>
      <c r="Q44" s="62">
        <f t="shared" si="5"/>
        <v>50</v>
      </c>
      <c r="R44" s="62">
        <f t="shared" si="1"/>
        <v>100</v>
      </c>
      <c r="S44" s="63"/>
    </row>
    <row r="45" spans="1:19" s="64" customFormat="1" ht="36.75" customHeight="1">
      <c r="A45" s="58"/>
      <c r="B45" s="59"/>
      <c r="C45" s="60" t="s">
        <v>112</v>
      </c>
      <c r="D45" s="61"/>
      <c r="E45" s="61"/>
      <c r="F45" s="61"/>
      <c r="G45" s="61">
        <v>50</v>
      </c>
      <c r="H45" s="61">
        <v>50</v>
      </c>
      <c r="I45" s="61" t="s">
        <v>74</v>
      </c>
      <c r="J45" s="61"/>
      <c r="K45" s="61"/>
      <c r="L45" s="61"/>
      <c r="M45" s="61"/>
      <c r="N45" s="61"/>
      <c r="O45" s="61"/>
      <c r="P45" s="62">
        <f t="shared" si="5"/>
        <v>50</v>
      </c>
      <c r="Q45" s="62">
        <f t="shared" si="5"/>
        <v>50</v>
      </c>
      <c r="R45" s="62">
        <f t="shared" si="1"/>
        <v>100</v>
      </c>
      <c r="S45" s="63"/>
    </row>
    <row r="46" spans="1:19" s="64" customFormat="1" ht="36.75" customHeight="1">
      <c r="A46" s="58"/>
      <c r="B46" s="59"/>
      <c r="C46" s="60" t="s">
        <v>113</v>
      </c>
      <c r="D46" s="61"/>
      <c r="E46" s="61"/>
      <c r="F46" s="61"/>
      <c r="G46" s="61">
        <v>60</v>
      </c>
      <c r="H46" s="61">
        <v>60</v>
      </c>
      <c r="I46" s="61" t="s">
        <v>87</v>
      </c>
      <c r="J46" s="61"/>
      <c r="K46" s="61"/>
      <c r="L46" s="61"/>
      <c r="M46" s="61"/>
      <c r="N46" s="61"/>
      <c r="O46" s="61"/>
      <c r="P46" s="62">
        <f t="shared" si="5"/>
        <v>60</v>
      </c>
      <c r="Q46" s="62">
        <f t="shared" si="5"/>
        <v>60</v>
      </c>
      <c r="R46" s="62">
        <f t="shared" si="1"/>
        <v>120</v>
      </c>
      <c r="S46" s="63"/>
    </row>
    <row r="47" spans="1:19" s="64" customFormat="1" ht="36.75" customHeight="1">
      <c r="A47" s="58"/>
      <c r="B47" s="59"/>
      <c r="C47" s="60" t="s">
        <v>114</v>
      </c>
      <c r="D47" s="61"/>
      <c r="E47" s="61"/>
      <c r="F47" s="61"/>
      <c r="G47" s="61">
        <v>60</v>
      </c>
      <c r="H47" s="61">
        <v>60</v>
      </c>
      <c r="I47" s="61" t="s">
        <v>87</v>
      </c>
      <c r="J47" s="61"/>
      <c r="K47" s="61"/>
      <c r="L47" s="61"/>
      <c r="M47" s="61"/>
      <c r="N47" s="61"/>
      <c r="O47" s="61"/>
      <c r="P47" s="62">
        <f t="shared" si="5"/>
        <v>60</v>
      </c>
      <c r="Q47" s="62">
        <f t="shared" si="5"/>
        <v>60</v>
      </c>
      <c r="R47" s="62">
        <f t="shared" si="1"/>
        <v>120</v>
      </c>
      <c r="S47" s="63"/>
    </row>
    <row r="48" spans="1:19" s="64" customFormat="1" ht="36.75" customHeight="1">
      <c r="A48" s="58"/>
      <c r="B48" s="59"/>
      <c r="C48" s="60" t="s">
        <v>115</v>
      </c>
      <c r="D48" s="61"/>
      <c r="E48" s="61"/>
      <c r="F48" s="61"/>
      <c r="G48" s="61">
        <v>50</v>
      </c>
      <c r="H48" s="61">
        <v>50</v>
      </c>
      <c r="I48" s="61" t="s">
        <v>74</v>
      </c>
      <c r="J48" s="61"/>
      <c r="K48" s="61"/>
      <c r="L48" s="61"/>
      <c r="M48" s="61"/>
      <c r="N48" s="61"/>
      <c r="O48" s="61"/>
      <c r="P48" s="62">
        <f t="shared" si="5"/>
        <v>50</v>
      </c>
      <c r="Q48" s="62">
        <f t="shared" si="5"/>
        <v>50</v>
      </c>
      <c r="R48" s="62">
        <f t="shared" si="1"/>
        <v>100</v>
      </c>
      <c r="S48" s="63"/>
    </row>
    <row r="49" spans="1:19" s="64" customFormat="1" ht="36.75" customHeight="1">
      <c r="A49" s="58"/>
      <c r="B49" s="59"/>
      <c r="C49" s="60" t="s">
        <v>37</v>
      </c>
      <c r="D49" s="61"/>
      <c r="E49" s="61"/>
      <c r="F49" s="61"/>
      <c r="G49" s="61">
        <v>40</v>
      </c>
      <c r="H49" s="61">
        <v>40</v>
      </c>
      <c r="I49" s="61" t="s">
        <v>70</v>
      </c>
      <c r="J49" s="61"/>
      <c r="K49" s="61"/>
      <c r="L49" s="61"/>
      <c r="M49" s="61"/>
      <c r="N49" s="61"/>
      <c r="O49" s="61"/>
      <c r="P49" s="62">
        <f t="shared" si="5"/>
        <v>40</v>
      </c>
      <c r="Q49" s="62">
        <f t="shared" si="5"/>
        <v>40</v>
      </c>
      <c r="R49" s="62">
        <f t="shared" si="1"/>
        <v>80</v>
      </c>
      <c r="S49" s="63"/>
    </row>
    <row r="50" spans="1:19" s="64" customFormat="1" ht="36.75" customHeight="1">
      <c r="A50" s="58"/>
      <c r="B50" s="59"/>
      <c r="C50" s="60" t="s">
        <v>116</v>
      </c>
      <c r="D50" s="61"/>
      <c r="E50" s="61"/>
      <c r="F50" s="61"/>
      <c r="G50" s="61">
        <v>60</v>
      </c>
      <c r="H50" s="61">
        <v>60</v>
      </c>
      <c r="I50" s="61" t="s">
        <v>87</v>
      </c>
      <c r="J50" s="61"/>
      <c r="K50" s="61"/>
      <c r="L50" s="61"/>
      <c r="M50" s="61"/>
      <c r="N50" s="61"/>
      <c r="O50" s="61"/>
      <c r="P50" s="62">
        <f t="shared" si="5"/>
        <v>60</v>
      </c>
      <c r="Q50" s="62">
        <f t="shared" si="5"/>
        <v>60</v>
      </c>
      <c r="R50" s="62">
        <f t="shared" si="1"/>
        <v>120</v>
      </c>
      <c r="S50" s="63"/>
    </row>
    <row r="51" spans="1:19" s="64" customFormat="1" ht="36.75" customHeight="1">
      <c r="A51" s="58"/>
      <c r="B51" s="59"/>
      <c r="C51" s="60" t="s">
        <v>117</v>
      </c>
      <c r="D51" s="61"/>
      <c r="E51" s="61"/>
      <c r="F51" s="61"/>
      <c r="G51" s="61">
        <v>50</v>
      </c>
      <c r="H51" s="61">
        <v>50</v>
      </c>
      <c r="I51" s="61" t="s">
        <v>74</v>
      </c>
      <c r="J51" s="61"/>
      <c r="K51" s="61"/>
      <c r="L51" s="61"/>
      <c r="M51" s="61"/>
      <c r="N51" s="61"/>
      <c r="O51" s="61"/>
      <c r="P51" s="62">
        <f t="shared" si="5"/>
        <v>50</v>
      </c>
      <c r="Q51" s="62">
        <f t="shared" si="5"/>
        <v>50</v>
      </c>
      <c r="R51" s="62">
        <f t="shared" si="1"/>
        <v>100</v>
      </c>
      <c r="S51" s="63"/>
    </row>
    <row r="52" spans="1:19" s="64" customFormat="1" ht="36.75" customHeight="1">
      <c r="A52" s="58"/>
      <c r="B52" s="59"/>
      <c r="C52" s="60" t="s">
        <v>118</v>
      </c>
      <c r="D52" s="61"/>
      <c r="E52" s="61"/>
      <c r="F52" s="61"/>
      <c r="G52" s="61">
        <v>50</v>
      </c>
      <c r="H52" s="61">
        <v>50</v>
      </c>
      <c r="I52" s="61" t="s">
        <v>74</v>
      </c>
      <c r="J52" s="61"/>
      <c r="K52" s="61"/>
      <c r="L52" s="61"/>
      <c r="M52" s="61"/>
      <c r="N52" s="61"/>
      <c r="O52" s="61"/>
      <c r="P52" s="62">
        <f t="shared" si="5"/>
        <v>50</v>
      </c>
      <c r="Q52" s="62">
        <f t="shared" si="5"/>
        <v>50</v>
      </c>
      <c r="R52" s="62">
        <f t="shared" si="1"/>
        <v>100</v>
      </c>
      <c r="S52" s="63"/>
    </row>
    <row r="53" spans="1:19" s="64" customFormat="1" ht="36.75" customHeight="1">
      <c r="A53" s="58"/>
      <c r="B53" s="59"/>
      <c r="C53" s="60" t="s">
        <v>119</v>
      </c>
      <c r="D53" s="61"/>
      <c r="E53" s="61"/>
      <c r="F53" s="61"/>
      <c r="G53" s="61">
        <v>60</v>
      </c>
      <c r="H53" s="61">
        <v>60</v>
      </c>
      <c r="I53" s="61" t="s">
        <v>87</v>
      </c>
      <c r="J53" s="61"/>
      <c r="K53" s="61"/>
      <c r="L53" s="61"/>
      <c r="M53" s="61"/>
      <c r="N53" s="61"/>
      <c r="O53" s="61"/>
      <c r="P53" s="62">
        <f t="shared" si="5"/>
        <v>60</v>
      </c>
      <c r="Q53" s="62">
        <f t="shared" si="5"/>
        <v>60</v>
      </c>
      <c r="R53" s="62">
        <f t="shared" si="1"/>
        <v>120</v>
      </c>
      <c r="S53" s="63"/>
    </row>
    <row r="54" spans="1:19" s="64" customFormat="1" ht="36.75" customHeight="1">
      <c r="A54" s="58"/>
      <c r="B54" s="59"/>
      <c r="C54" s="60" t="s">
        <v>120</v>
      </c>
      <c r="D54" s="61"/>
      <c r="E54" s="61"/>
      <c r="F54" s="61"/>
      <c r="G54" s="61">
        <v>60</v>
      </c>
      <c r="H54" s="61">
        <v>60</v>
      </c>
      <c r="I54" s="61" t="s">
        <v>87</v>
      </c>
      <c r="J54" s="61"/>
      <c r="K54" s="61"/>
      <c r="L54" s="61"/>
      <c r="M54" s="61"/>
      <c r="N54" s="61"/>
      <c r="O54" s="61"/>
      <c r="P54" s="62">
        <f t="shared" si="5"/>
        <v>60</v>
      </c>
      <c r="Q54" s="62">
        <f t="shared" si="5"/>
        <v>60</v>
      </c>
      <c r="R54" s="62">
        <f t="shared" si="1"/>
        <v>120</v>
      </c>
      <c r="S54" s="63"/>
    </row>
    <row r="55" spans="1:19" s="64" customFormat="1" ht="36.75" customHeight="1">
      <c r="A55" s="58"/>
      <c r="B55" s="59"/>
      <c r="C55" s="60" t="s">
        <v>121</v>
      </c>
      <c r="D55" s="61"/>
      <c r="E55" s="61"/>
      <c r="F55" s="61"/>
      <c r="G55" s="61">
        <v>60</v>
      </c>
      <c r="H55" s="61">
        <v>60</v>
      </c>
      <c r="I55" s="61" t="s">
        <v>87</v>
      </c>
      <c r="J55" s="61"/>
      <c r="K55" s="61"/>
      <c r="L55" s="61"/>
      <c r="M55" s="61"/>
      <c r="N55" s="61"/>
      <c r="O55" s="61"/>
      <c r="P55" s="62">
        <f t="shared" si="5"/>
        <v>60</v>
      </c>
      <c r="Q55" s="62">
        <f t="shared" si="5"/>
        <v>60</v>
      </c>
      <c r="R55" s="62">
        <f t="shared" si="1"/>
        <v>120</v>
      </c>
      <c r="S55" s="63"/>
    </row>
    <row r="56" spans="1:19" s="64" customFormat="1" ht="36.75" customHeight="1">
      <c r="A56" s="58"/>
      <c r="B56" s="59"/>
      <c r="C56" s="60" t="s">
        <v>122</v>
      </c>
      <c r="D56" s="61"/>
      <c r="E56" s="61"/>
      <c r="F56" s="61"/>
      <c r="G56" s="61">
        <v>50</v>
      </c>
      <c r="H56" s="61">
        <v>50</v>
      </c>
      <c r="I56" s="61" t="s">
        <v>74</v>
      </c>
      <c r="J56" s="61"/>
      <c r="K56" s="61"/>
      <c r="L56" s="61"/>
      <c r="M56" s="61"/>
      <c r="N56" s="61"/>
      <c r="O56" s="61"/>
      <c r="P56" s="62">
        <f t="shared" si="5"/>
        <v>50</v>
      </c>
      <c r="Q56" s="62">
        <f t="shared" si="5"/>
        <v>50</v>
      </c>
      <c r="R56" s="62">
        <f t="shared" si="1"/>
        <v>100</v>
      </c>
      <c r="S56" s="63"/>
    </row>
    <row r="57" spans="1:19" s="64" customFormat="1" ht="36.75" customHeight="1">
      <c r="A57" s="58"/>
      <c r="B57" s="59"/>
      <c r="C57" s="60" t="s">
        <v>123</v>
      </c>
      <c r="D57" s="61"/>
      <c r="E57" s="61"/>
      <c r="F57" s="61"/>
      <c r="G57" s="61"/>
      <c r="H57" s="61"/>
      <c r="I57" s="61"/>
      <c r="J57" s="61">
        <v>435.99</v>
      </c>
      <c r="K57" s="61">
        <v>435.99</v>
      </c>
      <c r="L57" s="61">
        <v>34879.150000000009</v>
      </c>
      <c r="M57" s="61">
        <v>118.46</v>
      </c>
      <c r="N57" s="61">
        <v>118.46</v>
      </c>
      <c r="O57" s="61">
        <v>15795</v>
      </c>
      <c r="P57" s="62">
        <f t="shared" si="5"/>
        <v>554.45000000000005</v>
      </c>
      <c r="Q57" s="62">
        <f t="shared" si="5"/>
        <v>554.45000000000005</v>
      </c>
      <c r="R57" s="62">
        <f t="shared" si="1"/>
        <v>1108.9000000000001</v>
      </c>
      <c r="S57" s="63"/>
    </row>
    <row r="58" spans="1:19" s="70" customFormat="1" ht="36.75" customHeight="1">
      <c r="A58" s="65"/>
      <c r="B58" s="72"/>
      <c r="C58" s="73" t="s">
        <v>33</v>
      </c>
      <c r="D58" s="68"/>
      <c r="E58" s="68"/>
      <c r="F58" s="68"/>
      <c r="G58" s="68">
        <f t="shared" ref="G58:O58" si="6">SUM(G44:G57)</f>
        <v>700</v>
      </c>
      <c r="H58" s="68">
        <f t="shared" si="6"/>
        <v>700</v>
      </c>
      <c r="I58" s="68"/>
      <c r="J58" s="68">
        <f>SUM(J44:J57)</f>
        <v>435.99</v>
      </c>
      <c r="K58" s="68">
        <f>SUM(K44:K57)</f>
        <v>435.99</v>
      </c>
      <c r="L58" s="68">
        <f>SUM(L44:L57)</f>
        <v>34879.150000000009</v>
      </c>
      <c r="M58" s="68">
        <f t="shared" si="6"/>
        <v>118.46</v>
      </c>
      <c r="N58" s="68">
        <f t="shared" si="6"/>
        <v>118.46</v>
      </c>
      <c r="O58" s="68">
        <f t="shared" si="6"/>
        <v>15795</v>
      </c>
      <c r="P58" s="62">
        <f t="shared" si="5"/>
        <v>1254.45</v>
      </c>
      <c r="Q58" s="62">
        <f t="shared" si="5"/>
        <v>1254.45</v>
      </c>
      <c r="R58" s="62">
        <f t="shared" si="1"/>
        <v>2508.9</v>
      </c>
      <c r="S58" s="69"/>
    </row>
    <row r="59" spans="1:19" s="64" customFormat="1" ht="36.75" customHeight="1">
      <c r="A59" s="58">
        <v>6</v>
      </c>
      <c r="B59" s="59" t="s">
        <v>124</v>
      </c>
      <c r="C59" s="60" t="s">
        <v>125</v>
      </c>
      <c r="D59" s="61"/>
      <c r="E59" s="61"/>
      <c r="F59" s="61"/>
      <c r="G59" s="61">
        <v>40</v>
      </c>
      <c r="H59" s="61">
        <v>40</v>
      </c>
      <c r="I59" s="61" t="s">
        <v>70</v>
      </c>
      <c r="J59" s="61"/>
      <c r="K59" s="61"/>
      <c r="L59" s="61"/>
      <c r="M59" s="61"/>
      <c r="N59" s="61"/>
      <c r="O59" s="61"/>
      <c r="P59" s="62">
        <f t="shared" si="5"/>
        <v>40</v>
      </c>
      <c r="Q59" s="62">
        <f t="shared" si="5"/>
        <v>40</v>
      </c>
      <c r="R59" s="62">
        <f t="shared" si="1"/>
        <v>80</v>
      </c>
      <c r="S59" s="63"/>
    </row>
    <row r="60" spans="1:19" s="64" customFormat="1" ht="36.75" customHeight="1">
      <c r="A60" s="58"/>
      <c r="B60" s="59"/>
      <c r="C60" s="60" t="s">
        <v>126</v>
      </c>
      <c r="D60" s="61"/>
      <c r="E60" s="61"/>
      <c r="F60" s="61"/>
      <c r="G60" s="61">
        <v>50</v>
      </c>
      <c r="H60" s="61">
        <v>50</v>
      </c>
      <c r="I60" s="61" t="s">
        <v>74</v>
      </c>
      <c r="J60" s="61"/>
      <c r="K60" s="61"/>
      <c r="L60" s="61"/>
      <c r="M60" s="61"/>
      <c r="N60" s="61"/>
      <c r="O60" s="61"/>
      <c r="P60" s="62">
        <f t="shared" si="5"/>
        <v>50</v>
      </c>
      <c r="Q60" s="62">
        <f t="shared" si="5"/>
        <v>50</v>
      </c>
      <c r="R60" s="62">
        <f t="shared" si="1"/>
        <v>100</v>
      </c>
      <c r="S60" s="63"/>
    </row>
    <row r="61" spans="1:19" s="64" customFormat="1" ht="36.75" customHeight="1">
      <c r="A61" s="58"/>
      <c r="B61" s="59"/>
      <c r="C61" s="60" t="s">
        <v>127</v>
      </c>
      <c r="D61" s="61"/>
      <c r="E61" s="61"/>
      <c r="F61" s="61"/>
      <c r="G61" s="61">
        <v>50</v>
      </c>
      <c r="H61" s="61">
        <v>50</v>
      </c>
      <c r="I61" s="61" t="s">
        <v>74</v>
      </c>
      <c r="J61" s="61"/>
      <c r="K61" s="61"/>
      <c r="L61" s="61"/>
      <c r="M61" s="61"/>
      <c r="N61" s="61"/>
      <c r="O61" s="61"/>
      <c r="P61" s="62">
        <f t="shared" si="5"/>
        <v>50</v>
      </c>
      <c r="Q61" s="62">
        <f t="shared" si="5"/>
        <v>50</v>
      </c>
      <c r="R61" s="62">
        <f t="shared" si="1"/>
        <v>100</v>
      </c>
      <c r="S61" s="63"/>
    </row>
    <row r="62" spans="1:19" s="64" customFormat="1" ht="36.75" customHeight="1">
      <c r="A62" s="58"/>
      <c r="B62" s="59"/>
      <c r="C62" s="60" t="s">
        <v>128</v>
      </c>
      <c r="D62" s="61"/>
      <c r="E62" s="61"/>
      <c r="F62" s="61"/>
      <c r="G62" s="61">
        <v>50</v>
      </c>
      <c r="H62" s="61">
        <v>50</v>
      </c>
      <c r="I62" s="61" t="s">
        <v>74</v>
      </c>
      <c r="J62" s="61"/>
      <c r="K62" s="61"/>
      <c r="L62" s="61"/>
      <c r="M62" s="61"/>
      <c r="N62" s="61"/>
      <c r="O62" s="61"/>
      <c r="P62" s="62">
        <f t="shared" si="5"/>
        <v>50</v>
      </c>
      <c r="Q62" s="62">
        <f t="shared" si="5"/>
        <v>50</v>
      </c>
      <c r="R62" s="62">
        <f t="shared" si="1"/>
        <v>100</v>
      </c>
      <c r="S62" s="63"/>
    </row>
    <row r="63" spans="1:19" s="64" customFormat="1" ht="36.75" customHeight="1">
      <c r="A63" s="58"/>
      <c r="B63" s="59"/>
      <c r="C63" s="60" t="s">
        <v>129</v>
      </c>
      <c r="D63" s="61"/>
      <c r="E63" s="61"/>
      <c r="F63" s="61"/>
      <c r="G63" s="61">
        <v>60</v>
      </c>
      <c r="H63" s="61">
        <v>60</v>
      </c>
      <c r="I63" s="61" t="s">
        <v>87</v>
      </c>
      <c r="J63" s="61"/>
      <c r="K63" s="61"/>
      <c r="L63" s="61"/>
      <c r="M63" s="61"/>
      <c r="N63" s="61"/>
      <c r="O63" s="61"/>
      <c r="P63" s="62">
        <f t="shared" si="5"/>
        <v>60</v>
      </c>
      <c r="Q63" s="62">
        <f t="shared" si="5"/>
        <v>60</v>
      </c>
      <c r="R63" s="62">
        <f t="shared" si="1"/>
        <v>120</v>
      </c>
      <c r="S63" s="63"/>
    </row>
    <row r="64" spans="1:19" s="64" customFormat="1" ht="36.75" customHeight="1">
      <c r="A64" s="58"/>
      <c r="B64" s="59"/>
      <c r="C64" s="60" t="s">
        <v>130</v>
      </c>
      <c r="D64" s="61"/>
      <c r="E64" s="61"/>
      <c r="F64" s="61"/>
      <c r="G64" s="61">
        <v>50</v>
      </c>
      <c r="H64" s="61">
        <v>50</v>
      </c>
      <c r="I64" s="61" t="s">
        <v>74</v>
      </c>
      <c r="J64" s="61"/>
      <c r="K64" s="61"/>
      <c r="L64" s="61"/>
      <c r="M64" s="61"/>
      <c r="N64" s="61"/>
      <c r="O64" s="61"/>
      <c r="P64" s="62">
        <f t="shared" si="5"/>
        <v>50</v>
      </c>
      <c r="Q64" s="62">
        <f t="shared" si="5"/>
        <v>50</v>
      </c>
      <c r="R64" s="62">
        <f t="shared" si="1"/>
        <v>100</v>
      </c>
      <c r="S64" s="63"/>
    </row>
    <row r="65" spans="1:19" s="64" customFormat="1" ht="36.75" customHeight="1">
      <c r="A65" s="58"/>
      <c r="B65" s="59"/>
      <c r="C65" s="60" t="s">
        <v>131</v>
      </c>
      <c r="D65" s="61"/>
      <c r="E65" s="61"/>
      <c r="F65" s="61"/>
      <c r="G65" s="61">
        <v>50</v>
      </c>
      <c r="H65" s="61">
        <v>50</v>
      </c>
      <c r="I65" s="61" t="s">
        <v>74</v>
      </c>
      <c r="J65" s="61"/>
      <c r="K65" s="61"/>
      <c r="L65" s="61"/>
      <c r="M65" s="61"/>
      <c r="N65" s="61"/>
      <c r="O65" s="61"/>
      <c r="P65" s="62">
        <f t="shared" ref="P65:Q80" si="7">D65+G65+J65+M65</f>
        <v>50</v>
      </c>
      <c r="Q65" s="62">
        <f t="shared" si="7"/>
        <v>50</v>
      </c>
      <c r="R65" s="62">
        <f t="shared" si="1"/>
        <v>100</v>
      </c>
      <c r="S65" s="63"/>
    </row>
    <row r="66" spans="1:19" s="64" customFormat="1" ht="36.75" customHeight="1">
      <c r="A66" s="58"/>
      <c r="B66" s="59"/>
      <c r="C66" s="60" t="s">
        <v>132</v>
      </c>
      <c r="D66" s="61"/>
      <c r="E66" s="61"/>
      <c r="F66" s="61"/>
      <c r="G66" s="61">
        <v>50</v>
      </c>
      <c r="H66" s="61">
        <v>50</v>
      </c>
      <c r="I66" s="61" t="s">
        <v>74</v>
      </c>
      <c r="J66" s="61"/>
      <c r="K66" s="61"/>
      <c r="L66" s="61"/>
      <c r="M66" s="61"/>
      <c r="N66" s="61"/>
      <c r="O66" s="61"/>
      <c r="P66" s="62">
        <f t="shared" si="7"/>
        <v>50</v>
      </c>
      <c r="Q66" s="62">
        <f t="shared" si="7"/>
        <v>50</v>
      </c>
      <c r="R66" s="62">
        <f t="shared" si="1"/>
        <v>100</v>
      </c>
      <c r="S66" s="63"/>
    </row>
    <row r="67" spans="1:19" s="64" customFormat="1" ht="36.75" customHeight="1">
      <c r="A67" s="58"/>
      <c r="B67" s="59"/>
      <c r="C67" s="60" t="s">
        <v>133</v>
      </c>
      <c r="D67" s="61"/>
      <c r="E67" s="61"/>
      <c r="F67" s="61"/>
      <c r="G67" s="61">
        <v>40</v>
      </c>
      <c r="H67" s="61">
        <v>40</v>
      </c>
      <c r="I67" s="61" t="s">
        <v>70</v>
      </c>
      <c r="J67" s="61"/>
      <c r="K67" s="61"/>
      <c r="L67" s="61"/>
      <c r="M67" s="61"/>
      <c r="N67" s="61"/>
      <c r="O67" s="61"/>
      <c r="P67" s="62">
        <f t="shared" si="7"/>
        <v>40</v>
      </c>
      <c r="Q67" s="62">
        <f t="shared" si="7"/>
        <v>40</v>
      </c>
      <c r="R67" s="62">
        <f t="shared" si="1"/>
        <v>80</v>
      </c>
      <c r="S67" s="63"/>
    </row>
    <row r="68" spans="1:19" s="64" customFormat="1" ht="36.75" customHeight="1">
      <c r="A68" s="58"/>
      <c r="B68" s="59"/>
      <c r="C68" s="60" t="s">
        <v>134</v>
      </c>
      <c r="D68" s="61"/>
      <c r="E68" s="61"/>
      <c r="F68" s="61"/>
      <c r="G68" s="61">
        <v>50</v>
      </c>
      <c r="H68" s="61">
        <v>50</v>
      </c>
      <c r="I68" s="61" t="s">
        <v>74</v>
      </c>
      <c r="J68" s="61"/>
      <c r="K68" s="61"/>
      <c r="L68" s="61"/>
      <c r="M68" s="61"/>
      <c r="N68" s="61"/>
      <c r="O68" s="61"/>
      <c r="P68" s="62">
        <f t="shared" si="7"/>
        <v>50</v>
      </c>
      <c r="Q68" s="62">
        <f t="shared" si="7"/>
        <v>50</v>
      </c>
      <c r="R68" s="62">
        <f t="shared" si="1"/>
        <v>100</v>
      </c>
      <c r="S68" s="63"/>
    </row>
    <row r="69" spans="1:19" s="64" customFormat="1" ht="36.75" customHeight="1">
      <c r="A69" s="58"/>
      <c r="B69" s="59"/>
      <c r="C69" s="60" t="s">
        <v>135</v>
      </c>
      <c r="D69" s="61"/>
      <c r="E69" s="61"/>
      <c r="F69" s="61"/>
      <c r="G69" s="61">
        <v>50</v>
      </c>
      <c r="H69" s="61">
        <v>50</v>
      </c>
      <c r="I69" s="61" t="s">
        <v>74</v>
      </c>
      <c r="J69" s="61"/>
      <c r="K69" s="61"/>
      <c r="L69" s="61"/>
      <c r="M69" s="61"/>
      <c r="N69" s="61"/>
      <c r="O69" s="61"/>
      <c r="P69" s="62">
        <f t="shared" si="7"/>
        <v>50</v>
      </c>
      <c r="Q69" s="62">
        <f t="shared" si="7"/>
        <v>50</v>
      </c>
      <c r="R69" s="62">
        <f t="shared" si="1"/>
        <v>100</v>
      </c>
      <c r="S69" s="63"/>
    </row>
    <row r="70" spans="1:19" s="64" customFormat="1" ht="36.75" customHeight="1">
      <c r="A70" s="58"/>
      <c r="B70" s="59"/>
      <c r="C70" s="60" t="s">
        <v>136</v>
      </c>
      <c r="D70" s="61"/>
      <c r="E70" s="61"/>
      <c r="F70" s="61"/>
      <c r="G70" s="61">
        <v>50</v>
      </c>
      <c r="H70" s="61">
        <v>50</v>
      </c>
      <c r="I70" s="61" t="s">
        <v>74</v>
      </c>
      <c r="J70" s="61"/>
      <c r="K70" s="61"/>
      <c r="L70" s="61"/>
      <c r="M70" s="61"/>
      <c r="N70" s="61"/>
      <c r="O70" s="61"/>
      <c r="P70" s="62">
        <f t="shared" si="7"/>
        <v>50</v>
      </c>
      <c r="Q70" s="62">
        <f t="shared" si="7"/>
        <v>50</v>
      </c>
      <c r="R70" s="62">
        <f t="shared" ref="R70:R73" si="8">P70+Q70</f>
        <v>100</v>
      </c>
      <c r="S70" s="63"/>
    </row>
    <row r="71" spans="1:19" s="64" customFormat="1" ht="36.75" customHeight="1">
      <c r="A71" s="58"/>
      <c r="B71" s="59"/>
      <c r="C71" s="60" t="s">
        <v>137</v>
      </c>
      <c r="D71" s="61"/>
      <c r="E71" s="61"/>
      <c r="F71" s="61"/>
      <c r="G71" s="61"/>
      <c r="H71" s="61"/>
      <c r="I71" s="61"/>
      <c r="J71" s="61">
        <v>863.82</v>
      </c>
      <c r="K71" s="61">
        <v>863.82</v>
      </c>
      <c r="L71" s="61">
        <v>69105.700000000012</v>
      </c>
      <c r="M71" s="61">
        <v>250.2</v>
      </c>
      <c r="N71" s="61">
        <v>250.2</v>
      </c>
      <c r="O71" s="61">
        <v>33360</v>
      </c>
      <c r="P71" s="62">
        <f t="shared" si="7"/>
        <v>1114.02</v>
      </c>
      <c r="Q71" s="62">
        <f t="shared" si="7"/>
        <v>1114.02</v>
      </c>
      <c r="R71" s="62">
        <f t="shared" si="8"/>
        <v>2228.04</v>
      </c>
      <c r="S71" s="63"/>
    </row>
    <row r="72" spans="1:19" s="70" customFormat="1" ht="36.75" customHeight="1">
      <c r="A72" s="65"/>
      <c r="B72" s="72"/>
      <c r="C72" s="73" t="s">
        <v>33</v>
      </c>
      <c r="D72" s="68"/>
      <c r="E72" s="68"/>
      <c r="F72" s="68"/>
      <c r="G72" s="68">
        <f t="shared" ref="G72:O72" si="9">SUM(G59:G71)</f>
        <v>590</v>
      </c>
      <c r="H72" s="68">
        <f t="shared" si="9"/>
        <v>590</v>
      </c>
      <c r="I72" s="68"/>
      <c r="J72" s="68">
        <f>SUM(J59:J71)</f>
        <v>863.82</v>
      </c>
      <c r="K72" s="68">
        <f>SUM(K59:K71)</f>
        <v>863.82</v>
      </c>
      <c r="L72" s="68">
        <f>SUM(L59:L71)</f>
        <v>69105.700000000012</v>
      </c>
      <c r="M72" s="68">
        <f t="shared" si="9"/>
        <v>250.2</v>
      </c>
      <c r="N72" s="68">
        <f t="shared" si="9"/>
        <v>250.2</v>
      </c>
      <c r="O72" s="68">
        <f t="shared" si="9"/>
        <v>33360</v>
      </c>
      <c r="P72" s="62">
        <f t="shared" si="7"/>
        <v>1704.0200000000002</v>
      </c>
      <c r="Q72" s="62">
        <f t="shared" si="7"/>
        <v>1704.0200000000002</v>
      </c>
      <c r="R72" s="62">
        <f t="shared" si="8"/>
        <v>3408.0400000000004</v>
      </c>
      <c r="S72" s="69"/>
    </row>
    <row r="73" spans="1:19" s="64" customFormat="1" ht="36.75" customHeight="1">
      <c r="A73" s="58">
        <v>7</v>
      </c>
      <c r="B73" s="74" t="s">
        <v>138</v>
      </c>
      <c r="C73" s="60" t="s">
        <v>139</v>
      </c>
      <c r="D73" s="61"/>
      <c r="E73" s="61"/>
      <c r="F73" s="61"/>
      <c r="G73" s="61"/>
      <c r="H73" s="61"/>
      <c r="I73" s="61"/>
      <c r="J73" s="61">
        <v>360.55</v>
      </c>
      <c r="K73" s="61">
        <v>360.55</v>
      </c>
      <c r="L73" s="61">
        <v>28843.73</v>
      </c>
      <c r="M73" s="61">
        <v>37.74</v>
      </c>
      <c r="N73" s="61">
        <v>37.74</v>
      </c>
      <c r="O73" s="61">
        <v>5032</v>
      </c>
      <c r="P73" s="68">
        <f>J73+M73</f>
        <v>398.29</v>
      </c>
      <c r="Q73" s="62">
        <f t="shared" si="7"/>
        <v>398.29</v>
      </c>
      <c r="R73" s="68">
        <f t="shared" si="8"/>
        <v>796.58</v>
      </c>
      <c r="S73" s="63"/>
    </row>
    <row r="74" spans="1:19" s="70" customFormat="1" ht="36.75" customHeight="1">
      <c r="A74" s="65"/>
      <c r="B74" s="75"/>
      <c r="C74" s="73" t="s">
        <v>33</v>
      </c>
      <c r="D74" s="68"/>
      <c r="E74" s="68"/>
      <c r="F74" s="68"/>
      <c r="G74" s="68"/>
      <c r="H74" s="68"/>
      <c r="I74" s="68"/>
      <c r="J74" s="68">
        <f>SUM(J73:J73)</f>
        <v>360.55</v>
      </c>
      <c r="K74" s="68">
        <f>SUM(K73:K73)</f>
        <v>360.55</v>
      </c>
      <c r="L74" s="68">
        <f>SUM(L73:L73)</f>
        <v>28843.73</v>
      </c>
      <c r="M74" s="68">
        <v>37.74</v>
      </c>
      <c r="N74" s="68">
        <v>37.74</v>
      </c>
      <c r="O74" s="68">
        <v>5032</v>
      </c>
      <c r="P74" s="68">
        <f>P73</f>
        <v>398.29</v>
      </c>
      <c r="Q74" s="62">
        <f t="shared" si="7"/>
        <v>398.29</v>
      </c>
      <c r="R74" s="68">
        <f>R73</f>
        <v>796.58</v>
      </c>
      <c r="S74" s="69"/>
    </row>
    <row r="75" spans="1:19" s="64" customFormat="1" ht="36.75" customHeight="1">
      <c r="A75" s="58">
        <v>8</v>
      </c>
      <c r="B75" s="74" t="s">
        <v>140</v>
      </c>
      <c r="C75" s="60" t="s">
        <v>141</v>
      </c>
      <c r="D75" s="76"/>
      <c r="E75" s="76"/>
      <c r="F75" s="76"/>
      <c r="G75" s="61">
        <v>50</v>
      </c>
      <c r="H75" s="61">
        <v>50</v>
      </c>
      <c r="I75" s="61" t="s">
        <v>74</v>
      </c>
      <c r="J75" s="77"/>
      <c r="K75" s="77"/>
      <c r="L75" s="77"/>
      <c r="M75" s="77"/>
      <c r="N75" s="77"/>
      <c r="O75" s="77"/>
      <c r="P75" s="62">
        <f t="shared" ref="P75:Q90" si="10">D75+G75+J75+M75</f>
        <v>50</v>
      </c>
      <c r="Q75" s="62">
        <f t="shared" si="7"/>
        <v>50</v>
      </c>
      <c r="R75" s="62">
        <f t="shared" ref="R75:R100" si="11">P75+Q75</f>
        <v>100</v>
      </c>
      <c r="S75" s="63"/>
    </row>
    <row r="76" spans="1:19" s="64" customFormat="1" ht="36.75" customHeight="1">
      <c r="A76" s="58"/>
      <c r="B76" s="74"/>
      <c r="C76" s="60" t="s">
        <v>142</v>
      </c>
      <c r="D76" s="76"/>
      <c r="E76" s="76"/>
      <c r="F76" s="76"/>
      <c r="G76" s="61">
        <v>60</v>
      </c>
      <c r="H76" s="61">
        <v>60</v>
      </c>
      <c r="I76" s="61" t="s">
        <v>87</v>
      </c>
      <c r="J76" s="77"/>
      <c r="K76" s="77"/>
      <c r="L76" s="77"/>
      <c r="M76" s="77"/>
      <c r="N76" s="77"/>
      <c r="O76" s="77"/>
      <c r="P76" s="62">
        <f t="shared" si="10"/>
        <v>60</v>
      </c>
      <c r="Q76" s="62">
        <f t="shared" si="7"/>
        <v>60</v>
      </c>
      <c r="R76" s="62">
        <f t="shared" si="11"/>
        <v>120</v>
      </c>
      <c r="S76" s="63"/>
    </row>
    <row r="77" spans="1:19" s="64" customFormat="1" ht="36.75" customHeight="1">
      <c r="A77" s="58"/>
      <c r="B77" s="74"/>
      <c r="C77" s="60" t="s">
        <v>143</v>
      </c>
      <c r="D77" s="76"/>
      <c r="E77" s="76"/>
      <c r="F77" s="76"/>
      <c r="G77" s="61">
        <v>50</v>
      </c>
      <c r="H77" s="61">
        <v>50</v>
      </c>
      <c r="I77" s="61" t="s">
        <v>74</v>
      </c>
      <c r="J77" s="77"/>
      <c r="K77" s="77"/>
      <c r="L77" s="77"/>
      <c r="M77" s="77"/>
      <c r="N77" s="77"/>
      <c r="O77" s="77"/>
      <c r="P77" s="62">
        <f t="shared" si="10"/>
        <v>50</v>
      </c>
      <c r="Q77" s="62">
        <f t="shared" si="7"/>
        <v>50</v>
      </c>
      <c r="R77" s="62">
        <f t="shared" si="11"/>
        <v>100</v>
      </c>
      <c r="S77" s="63"/>
    </row>
    <row r="78" spans="1:19" s="64" customFormat="1" ht="36.75" customHeight="1">
      <c r="A78" s="58"/>
      <c r="B78" s="74"/>
      <c r="C78" s="60" t="s">
        <v>144</v>
      </c>
      <c r="D78" s="61"/>
      <c r="E78" s="61"/>
      <c r="F78" s="61"/>
      <c r="G78" s="61"/>
      <c r="H78" s="61"/>
      <c r="I78" s="61"/>
      <c r="J78" s="61">
        <v>133.72</v>
      </c>
      <c r="K78" s="61">
        <v>133.71</v>
      </c>
      <c r="L78" s="61">
        <v>10697.129999999997</v>
      </c>
      <c r="M78" s="61">
        <v>53.47</v>
      </c>
      <c r="N78" s="61">
        <v>53.47</v>
      </c>
      <c r="O78" s="61">
        <v>7129</v>
      </c>
      <c r="P78" s="62">
        <f t="shared" si="10"/>
        <v>187.19</v>
      </c>
      <c r="Q78" s="62">
        <f t="shared" si="7"/>
        <v>187.18</v>
      </c>
      <c r="R78" s="62">
        <f t="shared" si="11"/>
        <v>374.37</v>
      </c>
      <c r="S78" s="63"/>
    </row>
    <row r="79" spans="1:19" s="70" customFormat="1" ht="36.75" customHeight="1">
      <c r="A79" s="65"/>
      <c r="B79" s="75"/>
      <c r="C79" s="73" t="s">
        <v>33</v>
      </c>
      <c r="D79" s="68"/>
      <c r="E79" s="68"/>
      <c r="F79" s="68"/>
      <c r="G79" s="68">
        <f t="shared" ref="G79:O79" si="12">SUM(G75:G78)</f>
        <v>160</v>
      </c>
      <c r="H79" s="68">
        <f t="shared" si="12"/>
        <v>160</v>
      </c>
      <c r="I79" s="68"/>
      <c r="J79" s="68">
        <f>SUM(J75:J78)</f>
        <v>133.72</v>
      </c>
      <c r="K79" s="68">
        <f>SUM(K75:K78)</f>
        <v>133.71</v>
      </c>
      <c r="L79" s="68">
        <f>SUM(L75:L78)</f>
        <v>10697.129999999997</v>
      </c>
      <c r="M79" s="68">
        <f t="shared" si="12"/>
        <v>53.47</v>
      </c>
      <c r="N79" s="68">
        <f t="shared" si="12"/>
        <v>53.47</v>
      </c>
      <c r="O79" s="68">
        <f t="shared" si="12"/>
        <v>7129</v>
      </c>
      <c r="P79" s="62">
        <f t="shared" si="10"/>
        <v>347.19000000000005</v>
      </c>
      <c r="Q79" s="62">
        <f t="shared" si="7"/>
        <v>347.18000000000006</v>
      </c>
      <c r="R79" s="62">
        <f t="shared" si="11"/>
        <v>694.37000000000012</v>
      </c>
      <c r="S79" s="69"/>
    </row>
    <row r="80" spans="1:19" s="64" customFormat="1" ht="36.75" customHeight="1">
      <c r="A80" s="58">
        <v>9</v>
      </c>
      <c r="B80" s="74" t="s">
        <v>145</v>
      </c>
      <c r="C80" s="60" t="s">
        <v>146</v>
      </c>
      <c r="D80" s="61"/>
      <c r="E80" s="61"/>
      <c r="F80" s="61"/>
      <c r="G80" s="61">
        <v>50</v>
      </c>
      <c r="H80" s="61">
        <v>50</v>
      </c>
      <c r="I80" s="61" t="s">
        <v>74</v>
      </c>
      <c r="J80" s="61"/>
      <c r="K80" s="61"/>
      <c r="M80" s="61"/>
      <c r="N80" s="61"/>
      <c r="O80" s="61"/>
      <c r="P80" s="62">
        <f t="shared" si="10"/>
        <v>50</v>
      </c>
      <c r="Q80" s="62">
        <f t="shared" si="7"/>
        <v>50</v>
      </c>
      <c r="R80" s="62">
        <f t="shared" si="11"/>
        <v>100</v>
      </c>
      <c r="S80" s="63"/>
    </row>
    <row r="81" spans="1:19" s="64" customFormat="1" ht="36.75" customHeight="1">
      <c r="A81" s="58"/>
      <c r="B81" s="74"/>
      <c r="C81" s="60" t="s">
        <v>147</v>
      </c>
      <c r="D81" s="61"/>
      <c r="E81" s="61"/>
      <c r="F81" s="61"/>
      <c r="G81" s="61">
        <v>40</v>
      </c>
      <c r="H81" s="61">
        <v>40</v>
      </c>
      <c r="I81" s="61" t="s">
        <v>70</v>
      </c>
      <c r="J81" s="61"/>
      <c r="K81" s="61"/>
      <c r="L81" s="61"/>
      <c r="M81" s="61"/>
      <c r="N81" s="61"/>
      <c r="O81" s="61"/>
      <c r="P81" s="62">
        <f t="shared" si="10"/>
        <v>40</v>
      </c>
      <c r="Q81" s="62">
        <f t="shared" si="10"/>
        <v>40</v>
      </c>
      <c r="R81" s="62">
        <f t="shared" si="11"/>
        <v>80</v>
      </c>
      <c r="S81" s="63"/>
    </row>
    <row r="82" spans="1:19" s="64" customFormat="1" ht="36.75" customHeight="1">
      <c r="A82" s="58"/>
      <c r="B82" s="74"/>
      <c r="C82" s="60" t="s">
        <v>148</v>
      </c>
      <c r="D82" s="61"/>
      <c r="E82" s="61"/>
      <c r="F82" s="61"/>
      <c r="G82" s="61">
        <v>50</v>
      </c>
      <c r="H82" s="61">
        <v>50</v>
      </c>
      <c r="I82" s="61" t="s">
        <v>74</v>
      </c>
      <c r="J82" s="61"/>
      <c r="K82" s="61"/>
      <c r="L82" s="61"/>
      <c r="M82" s="61"/>
      <c r="N82" s="61"/>
      <c r="O82" s="61"/>
      <c r="P82" s="62">
        <f t="shared" si="10"/>
        <v>50</v>
      </c>
      <c r="Q82" s="62">
        <f t="shared" si="10"/>
        <v>50</v>
      </c>
      <c r="R82" s="62">
        <f t="shared" si="11"/>
        <v>100</v>
      </c>
      <c r="S82" s="63"/>
    </row>
    <row r="83" spans="1:19" s="64" customFormat="1" ht="36.75" customHeight="1">
      <c r="A83" s="58"/>
      <c r="B83" s="74"/>
      <c r="C83" s="60" t="s">
        <v>149</v>
      </c>
      <c r="D83" s="61"/>
      <c r="E83" s="61"/>
      <c r="F83" s="61"/>
      <c r="G83" s="61">
        <v>60</v>
      </c>
      <c r="H83" s="61">
        <v>60</v>
      </c>
      <c r="I83" s="61" t="s">
        <v>87</v>
      </c>
      <c r="J83" s="61"/>
      <c r="K83" s="61"/>
      <c r="L83" s="61"/>
      <c r="M83" s="61"/>
      <c r="N83" s="61"/>
      <c r="O83" s="61"/>
      <c r="P83" s="62">
        <f t="shared" si="10"/>
        <v>60</v>
      </c>
      <c r="Q83" s="62">
        <f t="shared" si="10"/>
        <v>60</v>
      </c>
      <c r="R83" s="62">
        <f t="shared" si="11"/>
        <v>120</v>
      </c>
      <c r="S83" s="63"/>
    </row>
    <row r="84" spans="1:19" s="64" customFormat="1" ht="36.75" customHeight="1">
      <c r="A84" s="58"/>
      <c r="B84" s="74"/>
      <c r="C84" s="60" t="s">
        <v>150</v>
      </c>
      <c r="D84" s="61"/>
      <c r="E84" s="61"/>
      <c r="F84" s="61"/>
      <c r="G84" s="61">
        <v>50</v>
      </c>
      <c r="H84" s="61">
        <v>50</v>
      </c>
      <c r="I84" s="61" t="s">
        <v>74</v>
      </c>
      <c r="J84" s="61"/>
      <c r="K84" s="61"/>
      <c r="L84" s="61"/>
      <c r="M84" s="61"/>
      <c r="N84" s="61"/>
      <c r="O84" s="61"/>
      <c r="P84" s="62">
        <f t="shared" si="10"/>
        <v>50</v>
      </c>
      <c r="Q84" s="62">
        <f t="shared" si="10"/>
        <v>50</v>
      </c>
      <c r="R84" s="62">
        <f t="shared" si="11"/>
        <v>100</v>
      </c>
      <c r="S84" s="63"/>
    </row>
    <row r="85" spans="1:19" s="64" customFormat="1" ht="36.75" customHeight="1">
      <c r="A85" s="58"/>
      <c r="B85" s="74"/>
      <c r="C85" s="60" t="s">
        <v>151</v>
      </c>
      <c r="D85" s="61"/>
      <c r="E85" s="61"/>
      <c r="F85" s="61"/>
      <c r="G85" s="61"/>
      <c r="H85" s="61"/>
      <c r="I85" s="61"/>
      <c r="J85" s="78">
        <v>56.14</v>
      </c>
      <c r="K85" s="78">
        <v>56.15</v>
      </c>
      <c r="L85" s="61">
        <v>4491.5800000000008</v>
      </c>
      <c r="M85" s="61"/>
      <c r="N85" s="61"/>
      <c r="O85" s="61"/>
      <c r="P85" s="62">
        <f t="shared" si="10"/>
        <v>56.14</v>
      </c>
      <c r="Q85" s="62">
        <f t="shared" si="10"/>
        <v>56.15</v>
      </c>
      <c r="R85" s="62">
        <f t="shared" si="11"/>
        <v>112.28999999999999</v>
      </c>
      <c r="S85" s="63"/>
    </row>
    <row r="86" spans="1:19" s="70" customFormat="1" ht="36.75" customHeight="1">
      <c r="A86" s="65"/>
      <c r="B86" s="75"/>
      <c r="C86" s="73" t="s">
        <v>33</v>
      </c>
      <c r="D86" s="68">
        <f>SUM(D80:D85)</f>
        <v>0</v>
      </c>
      <c r="E86" s="68">
        <f>SUM(E80:E85)</f>
        <v>0</v>
      </c>
      <c r="F86" s="68">
        <f>SUM(F80:F85)</f>
        <v>0</v>
      </c>
      <c r="G86" s="68">
        <f>SUM(G80:G85)</f>
        <v>250</v>
      </c>
      <c r="H86" s="68">
        <f>SUM(H80:H85)</f>
        <v>250</v>
      </c>
      <c r="I86" s="68"/>
      <c r="J86" s="68">
        <f>SUM(J80:J85)</f>
        <v>56.14</v>
      </c>
      <c r="K86" s="68">
        <f>SUM(K80:K85)</f>
        <v>56.15</v>
      </c>
      <c r="L86" s="68">
        <f>SUM(L80:L85)</f>
        <v>4491.5800000000008</v>
      </c>
      <c r="M86" s="68"/>
      <c r="N86" s="68"/>
      <c r="O86" s="68"/>
      <c r="P86" s="62">
        <f t="shared" si="10"/>
        <v>306.14</v>
      </c>
      <c r="Q86" s="62">
        <f t="shared" si="10"/>
        <v>306.14999999999998</v>
      </c>
      <c r="R86" s="62">
        <f t="shared" si="11"/>
        <v>612.29</v>
      </c>
      <c r="S86" s="69"/>
    </row>
    <row r="87" spans="1:19" s="64" customFormat="1" ht="36.75" customHeight="1">
      <c r="A87" s="58">
        <v>10</v>
      </c>
      <c r="B87" s="59" t="s">
        <v>152</v>
      </c>
      <c r="C87" s="60" t="s">
        <v>153</v>
      </c>
      <c r="D87" s="61"/>
      <c r="E87" s="61"/>
      <c r="F87" s="61"/>
      <c r="G87" s="61"/>
      <c r="H87" s="61"/>
      <c r="I87" s="61"/>
      <c r="J87" s="61">
        <v>20.91</v>
      </c>
      <c r="K87" s="61">
        <v>20.9</v>
      </c>
      <c r="L87" s="61">
        <v>1672.5400000000002</v>
      </c>
      <c r="M87" s="61"/>
      <c r="N87" s="61"/>
      <c r="O87" s="61"/>
      <c r="P87" s="62">
        <f t="shared" si="10"/>
        <v>20.91</v>
      </c>
      <c r="Q87" s="62">
        <f t="shared" si="10"/>
        <v>20.9</v>
      </c>
      <c r="R87" s="62">
        <f t="shared" si="11"/>
        <v>41.81</v>
      </c>
      <c r="S87" s="63"/>
    </row>
    <row r="88" spans="1:19" s="70" customFormat="1" ht="36.75" customHeight="1">
      <c r="A88" s="65"/>
      <c r="B88" s="72"/>
      <c r="C88" s="73" t="s">
        <v>33</v>
      </c>
      <c r="D88" s="68"/>
      <c r="E88" s="68"/>
      <c r="F88" s="68"/>
      <c r="G88" s="68"/>
      <c r="H88" s="68"/>
      <c r="I88" s="68"/>
      <c r="J88" s="68">
        <f>SUM(J87:J87)</f>
        <v>20.91</v>
      </c>
      <c r="K88" s="68">
        <f>SUM(K87:K87)</f>
        <v>20.9</v>
      </c>
      <c r="L88" s="68">
        <f>SUM(L87:L87)</f>
        <v>1672.5400000000002</v>
      </c>
      <c r="M88" s="68"/>
      <c r="N88" s="68"/>
      <c r="O88" s="68"/>
      <c r="P88" s="62">
        <f t="shared" si="10"/>
        <v>20.91</v>
      </c>
      <c r="Q88" s="62">
        <f t="shared" si="10"/>
        <v>20.9</v>
      </c>
      <c r="R88" s="62">
        <f t="shared" si="11"/>
        <v>41.81</v>
      </c>
      <c r="S88" s="69"/>
    </row>
    <row r="89" spans="1:19" s="64" customFormat="1" ht="36.75" customHeight="1">
      <c r="A89" s="58">
        <v>11</v>
      </c>
      <c r="B89" s="59" t="s">
        <v>154</v>
      </c>
      <c r="C89" s="60" t="s">
        <v>155</v>
      </c>
      <c r="D89" s="61"/>
      <c r="E89" s="61"/>
      <c r="F89" s="61"/>
      <c r="G89" s="61">
        <v>50</v>
      </c>
      <c r="H89" s="61">
        <v>50</v>
      </c>
      <c r="I89" s="61" t="s">
        <v>74</v>
      </c>
      <c r="J89" s="61"/>
      <c r="K89" s="61"/>
      <c r="L89" s="61"/>
      <c r="M89" s="61"/>
      <c r="N89" s="61"/>
      <c r="O89" s="61"/>
      <c r="P89" s="62">
        <f t="shared" si="10"/>
        <v>50</v>
      </c>
      <c r="Q89" s="62">
        <f t="shared" si="10"/>
        <v>50</v>
      </c>
      <c r="R89" s="62">
        <f t="shared" si="11"/>
        <v>100</v>
      </c>
      <c r="S89" s="63"/>
    </row>
    <row r="90" spans="1:19" s="64" customFormat="1" ht="36.75" customHeight="1">
      <c r="A90" s="58"/>
      <c r="B90" s="59"/>
      <c r="C90" s="60" t="s">
        <v>156</v>
      </c>
      <c r="D90" s="61"/>
      <c r="E90" s="61"/>
      <c r="F90" s="61"/>
      <c r="G90" s="61">
        <v>50</v>
      </c>
      <c r="H90" s="61">
        <v>50</v>
      </c>
      <c r="I90" s="61" t="s">
        <v>74</v>
      </c>
      <c r="J90" s="61"/>
      <c r="K90" s="61"/>
      <c r="L90" s="61"/>
      <c r="M90" s="61"/>
      <c r="N90" s="61"/>
      <c r="O90" s="61"/>
      <c r="P90" s="62">
        <f t="shared" si="10"/>
        <v>50</v>
      </c>
      <c r="Q90" s="62">
        <f t="shared" si="10"/>
        <v>50</v>
      </c>
      <c r="R90" s="62">
        <f t="shared" si="11"/>
        <v>100</v>
      </c>
      <c r="S90" s="63"/>
    </row>
    <row r="91" spans="1:19" s="64" customFormat="1" ht="36.75" customHeight="1">
      <c r="A91" s="58"/>
      <c r="B91" s="59"/>
      <c r="C91" s="60" t="s">
        <v>157</v>
      </c>
      <c r="D91" s="61"/>
      <c r="E91" s="61"/>
      <c r="F91" s="61"/>
      <c r="G91" s="61"/>
      <c r="H91" s="61"/>
      <c r="I91" s="61"/>
      <c r="J91" s="61">
        <v>1.1499999999999999</v>
      </c>
      <c r="K91" s="61">
        <v>1.1499999999999999</v>
      </c>
      <c r="L91" s="61">
        <v>92</v>
      </c>
      <c r="M91" s="61"/>
      <c r="N91" s="61"/>
      <c r="O91" s="61"/>
      <c r="P91" s="62">
        <f t="shared" ref="P91:Q100" si="13">D91+G91+J91+M91</f>
        <v>1.1499999999999999</v>
      </c>
      <c r="Q91" s="62">
        <f t="shared" si="13"/>
        <v>1.1499999999999999</v>
      </c>
      <c r="R91" s="62">
        <f t="shared" si="11"/>
        <v>2.2999999999999998</v>
      </c>
      <c r="S91" s="63"/>
    </row>
    <row r="92" spans="1:19" s="70" customFormat="1" ht="36.75" customHeight="1">
      <c r="A92" s="65"/>
      <c r="B92" s="72"/>
      <c r="C92" s="73" t="s">
        <v>33</v>
      </c>
      <c r="D92" s="68"/>
      <c r="E92" s="68"/>
      <c r="F92" s="68"/>
      <c r="G92" s="68">
        <f>SUM(G89:G91)</f>
        <v>100</v>
      </c>
      <c r="H92" s="68">
        <f>SUM(H89:H91)</f>
        <v>100</v>
      </c>
      <c r="I92" s="68"/>
      <c r="J92" s="68">
        <f>SUM(J89:J91)</f>
        <v>1.1499999999999999</v>
      </c>
      <c r="K92" s="68">
        <f>SUM(K89:K91)</f>
        <v>1.1499999999999999</v>
      </c>
      <c r="L92" s="68">
        <f>SUM(L89:L91)</f>
        <v>92</v>
      </c>
      <c r="M92" s="68"/>
      <c r="N92" s="68"/>
      <c r="O92" s="68"/>
      <c r="P92" s="62">
        <f t="shared" si="13"/>
        <v>101.15</v>
      </c>
      <c r="Q92" s="62">
        <f t="shared" si="13"/>
        <v>101.15</v>
      </c>
      <c r="R92" s="62">
        <f t="shared" si="11"/>
        <v>202.3</v>
      </c>
      <c r="S92" s="69"/>
    </row>
    <row r="93" spans="1:19" s="64" customFormat="1" ht="36.75" customHeight="1">
      <c r="A93" s="58">
        <v>12</v>
      </c>
      <c r="B93" s="59" t="s">
        <v>158</v>
      </c>
      <c r="C93" s="60" t="s">
        <v>159</v>
      </c>
      <c r="D93" s="79"/>
      <c r="E93" s="79"/>
      <c r="F93" s="79"/>
      <c r="G93" s="79">
        <v>60</v>
      </c>
      <c r="H93" s="79">
        <v>60</v>
      </c>
      <c r="I93" s="61" t="s">
        <v>87</v>
      </c>
      <c r="J93" s="79"/>
      <c r="K93" s="79"/>
      <c r="L93" s="79"/>
      <c r="M93" s="61"/>
      <c r="N93" s="61"/>
      <c r="O93" s="61"/>
      <c r="P93" s="62">
        <f t="shared" si="13"/>
        <v>60</v>
      </c>
      <c r="Q93" s="62">
        <f t="shared" si="13"/>
        <v>60</v>
      </c>
      <c r="R93" s="62">
        <f t="shared" si="11"/>
        <v>120</v>
      </c>
      <c r="S93" s="63"/>
    </row>
    <row r="94" spans="1:19" s="64" customFormat="1" ht="36.75" customHeight="1">
      <c r="A94" s="58"/>
      <c r="B94" s="59"/>
      <c r="C94" s="60" t="s">
        <v>160</v>
      </c>
      <c r="D94" s="79">
        <v>70</v>
      </c>
      <c r="E94" s="79">
        <v>70</v>
      </c>
      <c r="F94" s="80" t="s">
        <v>161</v>
      </c>
      <c r="G94" s="79"/>
      <c r="H94" s="79"/>
      <c r="I94" s="81"/>
      <c r="J94" s="79"/>
      <c r="K94" s="79"/>
      <c r="L94" s="79"/>
      <c r="M94" s="61"/>
      <c r="N94" s="61"/>
      <c r="O94" s="61"/>
      <c r="P94" s="62">
        <f t="shared" si="13"/>
        <v>70</v>
      </c>
      <c r="Q94" s="62">
        <f t="shared" si="13"/>
        <v>70</v>
      </c>
      <c r="R94" s="62">
        <f t="shared" si="11"/>
        <v>140</v>
      </c>
      <c r="S94" s="63"/>
    </row>
    <row r="95" spans="1:19" s="64" customFormat="1" ht="36.75" customHeight="1">
      <c r="A95" s="58"/>
      <c r="B95" s="59"/>
      <c r="C95" s="60" t="s">
        <v>162</v>
      </c>
      <c r="D95" s="79">
        <v>70</v>
      </c>
      <c r="E95" s="79">
        <v>70</v>
      </c>
      <c r="F95" s="80" t="s">
        <v>161</v>
      </c>
      <c r="G95" s="79"/>
      <c r="H95" s="79"/>
      <c r="I95" s="81"/>
      <c r="J95" s="79"/>
      <c r="K95" s="79"/>
      <c r="L95" s="79"/>
      <c r="M95" s="61"/>
      <c r="N95" s="61"/>
      <c r="O95" s="61"/>
      <c r="P95" s="62">
        <f t="shared" si="13"/>
        <v>70</v>
      </c>
      <c r="Q95" s="62">
        <f t="shared" si="13"/>
        <v>70</v>
      </c>
      <c r="R95" s="62">
        <f t="shared" si="11"/>
        <v>140</v>
      </c>
      <c r="S95" s="63"/>
    </row>
    <row r="96" spans="1:19" s="64" customFormat="1" ht="36.75" customHeight="1">
      <c r="A96" s="58"/>
      <c r="B96" s="59"/>
      <c r="C96" s="60" t="s">
        <v>163</v>
      </c>
      <c r="D96" s="79"/>
      <c r="E96" s="79"/>
      <c r="F96" s="81"/>
      <c r="G96" s="79">
        <v>40</v>
      </c>
      <c r="H96" s="79">
        <v>40</v>
      </c>
      <c r="I96" s="61" t="s">
        <v>70</v>
      </c>
      <c r="J96" s="79"/>
      <c r="K96" s="79"/>
      <c r="L96" s="79"/>
      <c r="M96" s="61"/>
      <c r="N96" s="61"/>
      <c r="O96" s="61"/>
      <c r="P96" s="62">
        <f t="shared" si="13"/>
        <v>40</v>
      </c>
      <c r="Q96" s="62">
        <f t="shared" si="13"/>
        <v>40</v>
      </c>
      <c r="R96" s="62">
        <f t="shared" si="11"/>
        <v>80</v>
      </c>
      <c r="S96" s="63"/>
    </row>
    <row r="97" spans="1:19" s="64" customFormat="1" ht="36.75" customHeight="1">
      <c r="A97" s="58"/>
      <c r="B97" s="59"/>
      <c r="C97" s="60" t="s">
        <v>164</v>
      </c>
      <c r="D97" s="79"/>
      <c r="E97" s="79"/>
      <c r="F97" s="81"/>
      <c r="G97" s="79">
        <v>40</v>
      </c>
      <c r="H97" s="79">
        <v>40</v>
      </c>
      <c r="I97" s="61" t="s">
        <v>70</v>
      </c>
      <c r="J97" s="79"/>
      <c r="K97" s="79"/>
      <c r="L97" s="79"/>
      <c r="M97" s="61"/>
      <c r="N97" s="61"/>
      <c r="O97" s="61"/>
      <c r="P97" s="62">
        <f t="shared" si="13"/>
        <v>40</v>
      </c>
      <c r="Q97" s="62">
        <f t="shared" si="13"/>
        <v>40</v>
      </c>
      <c r="R97" s="62">
        <f t="shared" si="11"/>
        <v>80</v>
      </c>
      <c r="S97" s="63"/>
    </row>
    <row r="98" spans="1:19" s="64" customFormat="1" ht="36.75" customHeight="1">
      <c r="A98" s="58"/>
      <c r="B98" s="59"/>
      <c r="C98" s="60" t="s">
        <v>165</v>
      </c>
      <c r="D98" s="79"/>
      <c r="E98" s="79"/>
      <c r="F98" s="81"/>
      <c r="G98" s="79">
        <v>50</v>
      </c>
      <c r="H98" s="79">
        <v>50</v>
      </c>
      <c r="I98" s="61" t="s">
        <v>74</v>
      </c>
      <c r="J98" s="79"/>
      <c r="K98" s="79"/>
      <c r="L98" s="79"/>
      <c r="M98" s="61"/>
      <c r="N98" s="61"/>
      <c r="O98" s="61"/>
      <c r="P98" s="62">
        <f t="shared" si="13"/>
        <v>50</v>
      </c>
      <c r="Q98" s="62">
        <f t="shared" si="13"/>
        <v>50</v>
      </c>
      <c r="R98" s="62">
        <f t="shared" si="11"/>
        <v>100</v>
      </c>
      <c r="S98" s="63"/>
    </row>
    <row r="99" spans="1:19" s="64" customFormat="1" ht="36.75" customHeight="1">
      <c r="A99" s="58"/>
      <c r="B99" s="59"/>
      <c r="C99" s="60" t="s">
        <v>166</v>
      </c>
      <c r="D99" s="79"/>
      <c r="E99" s="79"/>
      <c r="F99" s="81"/>
      <c r="G99" s="79">
        <v>40</v>
      </c>
      <c r="H99" s="79">
        <v>40</v>
      </c>
      <c r="I99" s="61" t="s">
        <v>70</v>
      </c>
      <c r="J99" s="79"/>
      <c r="K99" s="79"/>
      <c r="L99" s="79"/>
      <c r="M99" s="61"/>
      <c r="N99" s="61"/>
      <c r="O99" s="61"/>
      <c r="P99" s="62">
        <f t="shared" si="13"/>
        <v>40</v>
      </c>
      <c r="Q99" s="62">
        <f t="shared" si="13"/>
        <v>40</v>
      </c>
      <c r="R99" s="62">
        <f t="shared" si="11"/>
        <v>80</v>
      </c>
      <c r="S99" s="63"/>
    </row>
    <row r="100" spans="1:19" s="64" customFormat="1" ht="36.75" customHeight="1">
      <c r="A100" s="58"/>
      <c r="B100" s="59"/>
      <c r="C100" s="60" t="s">
        <v>167</v>
      </c>
      <c r="D100" s="61"/>
      <c r="E100" s="61"/>
      <c r="F100" s="61"/>
      <c r="G100" s="61"/>
      <c r="H100" s="61"/>
      <c r="I100" s="61"/>
      <c r="J100" s="79">
        <v>133.01</v>
      </c>
      <c r="K100" s="79">
        <v>133.01</v>
      </c>
      <c r="L100" s="79">
        <v>10640.64</v>
      </c>
      <c r="M100" s="61"/>
      <c r="N100" s="61"/>
      <c r="O100" s="61"/>
      <c r="P100" s="62">
        <f>D100+G100+J100+M100</f>
        <v>133.01</v>
      </c>
      <c r="Q100" s="82">
        <f t="shared" si="13"/>
        <v>133.01</v>
      </c>
      <c r="R100" s="82">
        <f t="shared" si="11"/>
        <v>266.02</v>
      </c>
      <c r="S100" s="63"/>
    </row>
    <row r="101" spans="1:19" s="70" customFormat="1" ht="36.75" customHeight="1">
      <c r="A101" s="65"/>
      <c r="B101" s="72"/>
      <c r="C101" s="73" t="s">
        <v>33</v>
      </c>
      <c r="D101" s="82">
        <f>SUM(D93:D100)</f>
        <v>140</v>
      </c>
      <c r="E101" s="82">
        <f>SUM(E93:E100)</f>
        <v>140</v>
      </c>
      <c r="F101" s="82"/>
      <c r="G101" s="82">
        <f>SUM(G93:G100)</f>
        <v>230</v>
      </c>
      <c r="H101" s="82">
        <f>SUM(H93:H100)</f>
        <v>230</v>
      </c>
      <c r="I101" s="82"/>
      <c r="J101" s="82">
        <f>SUM(J93:J100)</f>
        <v>133.01</v>
      </c>
      <c r="K101" s="82">
        <f>SUM(K93:K100)</f>
        <v>133.01</v>
      </c>
      <c r="L101" s="82">
        <f>SUM(L93:L100)</f>
        <v>10640.64</v>
      </c>
      <c r="M101" s="82"/>
      <c r="N101" s="82"/>
      <c r="O101" s="82"/>
      <c r="P101" s="62">
        <f>D101+G101+J101+M101</f>
        <v>503.01</v>
      </c>
      <c r="Q101" s="82">
        <f>E101+H101+K101+N101</f>
        <v>503.01</v>
      </c>
      <c r="R101" s="82">
        <f>SUM(R93:R100)</f>
        <v>1006.02</v>
      </c>
      <c r="S101" s="69"/>
    </row>
    <row r="102" spans="1:19" s="64" customFormat="1" ht="36.75" customHeight="1">
      <c r="A102" s="58">
        <v>13</v>
      </c>
      <c r="B102" s="59" t="s">
        <v>168</v>
      </c>
      <c r="C102" s="60" t="s">
        <v>169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>
        <v>10.33</v>
      </c>
      <c r="N102" s="61">
        <v>10.33</v>
      </c>
      <c r="O102" s="61">
        <v>1377</v>
      </c>
      <c r="P102" s="68">
        <f>D102+G102+J102+M102</f>
        <v>10.33</v>
      </c>
      <c r="Q102" s="82">
        <f>E102+H102+K102+N102</f>
        <v>10.33</v>
      </c>
      <c r="R102" s="82">
        <f>P102+Q102</f>
        <v>20.66</v>
      </c>
      <c r="S102" s="63"/>
    </row>
    <row r="103" spans="1:19" s="70" customFormat="1" ht="36.75" customHeight="1">
      <c r="A103" s="65"/>
      <c r="B103" s="72"/>
      <c r="C103" s="73" t="s">
        <v>33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>
        <v>10.33</v>
      </c>
      <c r="N103" s="68">
        <v>10.33</v>
      </c>
      <c r="O103" s="68">
        <v>1377</v>
      </c>
      <c r="P103" s="68">
        <f>D103+G103+J103+M103</f>
        <v>10.33</v>
      </c>
      <c r="Q103" s="82">
        <f>E103+H103+K103+N103</f>
        <v>10.33</v>
      </c>
      <c r="R103" s="82">
        <f>P103+Q103</f>
        <v>20.66</v>
      </c>
      <c r="S103" s="69"/>
    </row>
    <row r="104" spans="1:19" s="64" customFormat="1" ht="62.4">
      <c r="A104" s="58">
        <v>14</v>
      </c>
      <c r="B104" s="59" t="s">
        <v>170</v>
      </c>
      <c r="C104" s="60" t="s">
        <v>171</v>
      </c>
      <c r="D104" s="61"/>
      <c r="E104" s="61"/>
      <c r="F104" s="61"/>
      <c r="G104" s="61"/>
      <c r="H104" s="61"/>
      <c r="I104" s="61"/>
      <c r="J104" s="61">
        <v>166.32</v>
      </c>
      <c r="K104" s="61">
        <v>166.33</v>
      </c>
      <c r="L104" s="61">
        <v>13305.810000000005</v>
      </c>
      <c r="M104" s="61"/>
      <c r="N104" s="61"/>
      <c r="O104" s="61"/>
      <c r="P104" s="83">
        <f>D104+G104+J104+M104</f>
        <v>166.32</v>
      </c>
      <c r="Q104" s="82">
        <f>E104+H104+K104+N104</f>
        <v>166.33</v>
      </c>
      <c r="R104" s="82">
        <f>P104+Q104</f>
        <v>332.65</v>
      </c>
      <c r="S104" s="63"/>
    </row>
    <row r="105" spans="1:19" s="70" customFormat="1" ht="36.75" customHeight="1">
      <c r="A105" s="65"/>
      <c r="B105" s="72"/>
      <c r="C105" s="73" t="s">
        <v>33</v>
      </c>
      <c r="D105" s="68"/>
      <c r="E105" s="68"/>
      <c r="F105" s="68"/>
      <c r="G105" s="68"/>
      <c r="H105" s="68"/>
      <c r="I105" s="68"/>
      <c r="J105" s="68">
        <f>SUM(J104:J104)</f>
        <v>166.32</v>
      </c>
      <c r="K105" s="68">
        <f>SUM(K104:K104)</f>
        <v>166.33</v>
      </c>
      <c r="L105" s="68">
        <f>SUM(L104:L104)</f>
        <v>13305.810000000005</v>
      </c>
      <c r="M105" s="68"/>
      <c r="N105" s="68"/>
      <c r="O105" s="68"/>
      <c r="P105" s="68">
        <f>P104</f>
        <v>166.32</v>
      </c>
      <c r="Q105" s="68">
        <f>Q104</f>
        <v>166.33</v>
      </c>
      <c r="R105" s="68">
        <f>R104</f>
        <v>332.65</v>
      </c>
      <c r="S105" s="69"/>
    </row>
    <row r="106" spans="1:19" s="70" customFormat="1" ht="36.75" customHeight="1" thickBot="1">
      <c r="A106" s="84"/>
      <c r="B106" s="85"/>
      <c r="C106" s="86" t="s">
        <v>172</v>
      </c>
      <c r="D106" s="87">
        <f>D105+D101+D92+D88+D86+D79+D74+D72+D58+D43+D29+D24+D103+D17</f>
        <v>400</v>
      </c>
      <c r="E106" s="87">
        <f t="shared" ref="E106:R106" si="14">E105+E101+E92+E88+E86+E79+E74+E72+E58+E43+E29+E24+E103+E17</f>
        <v>400</v>
      </c>
      <c r="F106" s="87"/>
      <c r="G106" s="87">
        <f t="shared" si="14"/>
        <v>3270</v>
      </c>
      <c r="H106" s="87">
        <f t="shared" si="14"/>
        <v>3270</v>
      </c>
      <c r="I106" s="87"/>
      <c r="J106" s="87">
        <f t="shared" si="14"/>
        <v>2680.9199999999996</v>
      </c>
      <c r="K106" s="87">
        <f t="shared" si="14"/>
        <v>2680.93</v>
      </c>
      <c r="L106" s="87">
        <f t="shared" si="14"/>
        <v>214473.25000000003</v>
      </c>
      <c r="M106" s="87">
        <f t="shared" si="14"/>
        <v>585.30999999999995</v>
      </c>
      <c r="N106" s="87">
        <f t="shared" si="14"/>
        <v>585.30999999999995</v>
      </c>
      <c r="O106" s="87">
        <f t="shared" si="14"/>
        <v>74914</v>
      </c>
      <c r="P106" s="87">
        <f t="shared" si="14"/>
        <v>6936.23</v>
      </c>
      <c r="Q106" s="87">
        <f t="shared" si="14"/>
        <v>6936.2400000000007</v>
      </c>
      <c r="R106" s="146">
        <f t="shared" si="14"/>
        <v>13872.47</v>
      </c>
      <c r="S106" s="88"/>
    </row>
  </sheetData>
  <mergeCells count="11">
    <mergeCell ref="S4:S5"/>
    <mergeCell ref="A1:B1"/>
    <mergeCell ref="A2:S2"/>
    <mergeCell ref="P3:S3"/>
    <mergeCell ref="A4:A5"/>
    <mergeCell ref="B4:C5"/>
    <mergeCell ref="D4:F4"/>
    <mergeCell ref="G4:I4"/>
    <mergeCell ref="J4:L4"/>
    <mergeCell ref="M4:O4"/>
    <mergeCell ref="P4:R4"/>
  </mergeCells>
  <phoneticPr fontId="1" type="noConversion"/>
  <printOptions horizontalCentered="1"/>
  <pageMargins left="0.47222222222222221" right="0.35416666666666669" top="0.55069444444444449" bottom="0.43263888888888891" header="0.31458333333333333" footer="0.51180555555555551"/>
  <pageSetup paperSize="9" scale="6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A61" zoomScale="75" workbookViewId="0">
      <selection activeCell="L71" sqref="L71"/>
    </sheetView>
  </sheetViews>
  <sheetFormatPr defaultColWidth="9.77734375" defaultRowHeight="15.6"/>
  <cols>
    <col min="1" max="1" width="16.6640625" style="92" customWidth="1"/>
    <col min="2" max="2" width="23.6640625" style="90" customWidth="1"/>
    <col min="3" max="3" width="12.33203125" style="90" customWidth="1"/>
    <col min="4" max="6" width="16.109375" style="90" customWidth="1"/>
    <col min="7" max="8" width="16.109375" style="116" customWidth="1"/>
    <col min="9" max="9" width="13.44140625" style="147" customWidth="1"/>
    <col min="10" max="12" width="16.109375" style="90" customWidth="1"/>
    <col min="13" max="13" width="20.88671875" style="91" customWidth="1"/>
    <col min="14" max="256" width="9.77734375" style="90"/>
    <col min="257" max="257" width="16.6640625" style="90" customWidth="1"/>
    <col min="258" max="258" width="23.6640625" style="90" customWidth="1"/>
    <col min="259" max="259" width="12.33203125" style="90" customWidth="1"/>
    <col min="260" max="264" width="16.109375" style="90" customWidth="1"/>
    <col min="265" max="265" width="13.44140625" style="90" customWidth="1"/>
    <col min="266" max="268" width="16.109375" style="90" customWidth="1"/>
    <col min="269" max="269" width="20.88671875" style="90" customWidth="1"/>
    <col min="270" max="512" width="9.77734375" style="90"/>
    <col min="513" max="513" width="16.6640625" style="90" customWidth="1"/>
    <col min="514" max="514" width="23.6640625" style="90" customWidth="1"/>
    <col min="515" max="515" width="12.33203125" style="90" customWidth="1"/>
    <col min="516" max="520" width="16.109375" style="90" customWidth="1"/>
    <col min="521" max="521" width="13.44140625" style="90" customWidth="1"/>
    <col min="522" max="524" width="16.109375" style="90" customWidth="1"/>
    <col min="525" max="525" width="20.88671875" style="90" customWidth="1"/>
    <col min="526" max="768" width="9.77734375" style="90"/>
    <col min="769" max="769" width="16.6640625" style="90" customWidth="1"/>
    <col min="770" max="770" width="23.6640625" style="90" customWidth="1"/>
    <col min="771" max="771" width="12.33203125" style="90" customWidth="1"/>
    <col min="772" max="776" width="16.109375" style="90" customWidth="1"/>
    <col min="777" max="777" width="13.44140625" style="90" customWidth="1"/>
    <col min="778" max="780" width="16.109375" style="90" customWidth="1"/>
    <col min="781" max="781" width="20.88671875" style="90" customWidth="1"/>
    <col min="782" max="1024" width="9.77734375" style="90"/>
    <col min="1025" max="1025" width="16.6640625" style="90" customWidth="1"/>
    <col min="1026" max="1026" width="23.6640625" style="90" customWidth="1"/>
    <col min="1027" max="1027" width="12.33203125" style="90" customWidth="1"/>
    <col min="1028" max="1032" width="16.109375" style="90" customWidth="1"/>
    <col min="1033" max="1033" width="13.44140625" style="90" customWidth="1"/>
    <col min="1034" max="1036" width="16.109375" style="90" customWidth="1"/>
    <col min="1037" max="1037" width="20.88671875" style="90" customWidth="1"/>
    <col min="1038" max="1280" width="9.77734375" style="90"/>
    <col min="1281" max="1281" width="16.6640625" style="90" customWidth="1"/>
    <col min="1282" max="1282" width="23.6640625" style="90" customWidth="1"/>
    <col min="1283" max="1283" width="12.33203125" style="90" customWidth="1"/>
    <col min="1284" max="1288" width="16.109375" style="90" customWidth="1"/>
    <col min="1289" max="1289" width="13.44140625" style="90" customWidth="1"/>
    <col min="1290" max="1292" width="16.109375" style="90" customWidth="1"/>
    <col min="1293" max="1293" width="20.88671875" style="90" customWidth="1"/>
    <col min="1294" max="1536" width="9.77734375" style="90"/>
    <col min="1537" max="1537" width="16.6640625" style="90" customWidth="1"/>
    <col min="1538" max="1538" width="23.6640625" style="90" customWidth="1"/>
    <col min="1539" max="1539" width="12.33203125" style="90" customWidth="1"/>
    <col min="1540" max="1544" width="16.109375" style="90" customWidth="1"/>
    <col min="1545" max="1545" width="13.44140625" style="90" customWidth="1"/>
    <col min="1546" max="1548" width="16.109375" style="90" customWidth="1"/>
    <col min="1549" max="1549" width="20.88671875" style="90" customWidth="1"/>
    <col min="1550" max="1792" width="9.77734375" style="90"/>
    <col min="1793" max="1793" width="16.6640625" style="90" customWidth="1"/>
    <col min="1794" max="1794" width="23.6640625" style="90" customWidth="1"/>
    <col min="1795" max="1795" width="12.33203125" style="90" customWidth="1"/>
    <col min="1796" max="1800" width="16.109375" style="90" customWidth="1"/>
    <col min="1801" max="1801" width="13.44140625" style="90" customWidth="1"/>
    <col min="1802" max="1804" width="16.109375" style="90" customWidth="1"/>
    <col min="1805" max="1805" width="20.88671875" style="90" customWidth="1"/>
    <col min="1806" max="2048" width="9.77734375" style="90"/>
    <col min="2049" max="2049" width="16.6640625" style="90" customWidth="1"/>
    <col min="2050" max="2050" width="23.6640625" style="90" customWidth="1"/>
    <col min="2051" max="2051" width="12.33203125" style="90" customWidth="1"/>
    <col min="2052" max="2056" width="16.109375" style="90" customWidth="1"/>
    <col min="2057" max="2057" width="13.44140625" style="90" customWidth="1"/>
    <col min="2058" max="2060" width="16.109375" style="90" customWidth="1"/>
    <col min="2061" max="2061" width="20.88671875" style="90" customWidth="1"/>
    <col min="2062" max="2304" width="9.77734375" style="90"/>
    <col min="2305" max="2305" width="16.6640625" style="90" customWidth="1"/>
    <col min="2306" max="2306" width="23.6640625" style="90" customWidth="1"/>
    <col min="2307" max="2307" width="12.33203125" style="90" customWidth="1"/>
    <col min="2308" max="2312" width="16.109375" style="90" customWidth="1"/>
    <col min="2313" max="2313" width="13.44140625" style="90" customWidth="1"/>
    <col min="2314" max="2316" width="16.109375" style="90" customWidth="1"/>
    <col min="2317" max="2317" width="20.88671875" style="90" customWidth="1"/>
    <col min="2318" max="2560" width="9.77734375" style="90"/>
    <col min="2561" max="2561" width="16.6640625" style="90" customWidth="1"/>
    <col min="2562" max="2562" width="23.6640625" style="90" customWidth="1"/>
    <col min="2563" max="2563" width="12.33203125" style="90" customWidth="1"/>
    <col min="2564" max="2568" width="16.109375" style="90" customWidth="1"/>
    <col min="2569" max="2569" width="13.44140625" style="90" customWidth="1"/>
    <col min="2570" max="2572" width="16.109375" style="90" customWidth="1"/>
    <col min="2573" max="2573" width="20.88671875" style="90" customWidth="1"/>
    <col min="2574" max="2816" width="9.77734375" style="90"/>
    <col min="2817" max="2817" width="16.6640625" style="90" customWidth="1"/>
    <col min="2818" max="2818" width="23.6640625" style="90" customWidth="1"/>
    <col min="2819" max="2819" width="12.33203125" style="90" customWidth="1"/>
    <col min="2820" max="2824" width="16.109375" style="90" customWidth="1"/>
    <col min="2825" max="2825" width="13.44140625" style="90" customWidth="1"/>
    <col min="2826" max="2828" width="16.109375" style="90" customWidth="1"/>
    <col min="2829" max="2829" width="20.88671875" style="90" customWidth="1"/>
    <col min="2830" max="3072" width="9.77734375" style="90"/>
    <col min="3073" max="3073" width="16.6640625" style="90" customWidth="1"/>
    <col min="3074" max="3074" width="23.6640625" style="90" customWidth="1"/>
    <col min="3075" max="3075" width="12.33203125" style="90" customWidth="1"/>
    <col min="3076" max="3080" width="16.109375" style="90" customWidth="1"/>
    <col min="3081" max="3081" width="13.44140625" style="90" customWidth="1"/>
    <col min="3082" max="3084" width="16.109375" style="90" customWidth="1"/>
    <col min="3085" max="3085" width="20.88671875" style="90" customWidth="1"/>
    <col min="3086" max="3328" width="9.77734375" style="90"/>
    <col min="3329" max="3329" width="16.6640625" style="90" customWidth="1"/>
    <col min="3330" max="3330" width="23.6640625" style="90" customWidth="1"/>
    <col min="3331" max="3331" width="12.33203125" style="90" customWidth="1"/>
    <col min="3332" max="3336" width="16.109375" style="90" customWidth="1"/>
    <col min="3337" max="3337" width="13.44140625" style="90" customWidth="1"/>
    <col min="3338" max="3340" width="16.109375" style="90" customWidth="1"/>
    <col min="3341" max="3341" width="20.88671875" style="90" customWidth="1"/>
    <col min="3342" max="3584" width="9.77734375" style="90"/>
    <col min="3585" max="3585" width="16.6640625" style="90" customWidth="1"/>
    <col min="3586" max="3586" width="23.6640625" style="90" customWidth="1"/>
    <col min="3587" max="3587" width="12.33203125" style="90" customWidth="1"/>
    <col min="3588" max="3592" width="16.109375" style="90" customWidth="1"/>
    <col min="3593" max="3593" width="13.44140625" style="90" customWidth="1"/>
    <col min="3594" max="3596" width="16.109375" style="90" customWidth="1"/>
    <col min="3597" max="3597" width="20.88671875" style="90" customWidth="1"/>
    <col min="3598" max="3840" width="9.77734375" style="90"/>
    <col min="3841" max="3841" width="16.6640625" style="90" customWidth="1"/>
    <col min="3842" max="3842" width="23.6640625" style="90" customWidth="1"/>
    <col min="3843" max="3843" width="12.33203125" style="90" customWidth="1"/>
    <col min="3844" max="3848" width="16.109375" style="90" customWidth="1"/>
    <col min="3849" max="3849" width="13.44140625" style="90" customWidth="1"/>
    <col min="3850" max="3852" width="16.109375" style="90" customWidth="1"/>
    <col min="3853" max="3853" width="20.88671875" style="90" customWidth="1"/>
    <col min="3854" max="4096" width="9.77734375" style="90"/>
    <col min="4097" max="4097" width="16.6640625" style="90" customWidth="1"/>
    <col min="4098" max="4098" width="23.6640625" style="90" customWidth="1"/>
    <col min="4099" max="4099" width="12.33203125" style="90" customWidth="1"/>
    <col min="4100" max="4104" width="16.109375" style="90" customWidth="1"/>
    <col min="4105" max="4105" width="13.44140625" style="90" customWidth="1"/>
    <col min="4106" max="4108" width="16.109375" style="90" customWidth="1"/>
    <col min="4109" max="4109" width="20.88671875" style="90" customWidth="1"/>
    <col min="4110" max="4352" width="9.77734375" style="90"/>
    <col min="4353" max="4353" width="16.6640625" style="90" customWidth="1"/>
    <col min="4354" max="4354" width="23.6640625" style="90" customWidth="1"/>
    <col min="4355" max="4355" width="12.33203125" style="90" customWidth="1"/>
    <col min="4356" max="4360" width="16.109375" style="90" customWidth="1"/>
    <col min="4361" max="4361" width="13.44140625" style="90" customWidth="1"/>
    <col min="4362" max="4364" width="16.109375" style="90" customWidth="1"/>
    <col min="4365" max="4365" width="20.88671875" style="90" customWidth="1"/>
    <col min="4366" max="4608" width="9.77734375" style="90"/>
    <col min="4609" max="4609" width="16.6640625" style="90" customWidth="1"/>
    <col min="4610" max="4610" width="23.6640625" style="90" customWidth="1"/>
    <col min="4611" max="4611" width="12.33203125" style="90" customWidth="1"/>
    <col min="4612" max="4616" width="16.109375" style="90" customWidth="1"/>
    <col min="4617" max="4617" width="13.44140625" style="90" customWidth="1"/>
    <col min="4618" max="4620" width="16.109375" style="90" customWidth="1"/>
    <col min="4621" max="4621" width="20.88671875" style="90" customWidth="1"/>
    <col min="4622" max="4864" width="9.77734375" style="90"/>
    <col min="4865" max="4865" width="16.6640625" style="90" customWidth="1"/>
    <col min="4866" max="4866" width="23.6640625" style="90" customWidth="1"/>
    <col min="4867" max="4867" width="12.33203125" style="90" customWidth="1"/>
    <col min="4868" max="4872" width="16.109375" style="90" customWidth="1"/>
    <col min="4873" max="4873" width="13.44140625" style="90" customWidth="1"/>
    <col min="4874" max="4876" width="16.109375" style="90" customWidth="1"/>
    <col min="4877" max="4877" width="20.88671875" style="90" customWidth="1"/>
    <col min="4878" max="5120" width="9.77734375" style="90"/>
    <col min="5121" max="5121" width="16.6640625" style="90" customWidth="1"/>
    <col min="5122" max="5122" width="23.6640625" style="90" customWidth="1"/>
    <col min="5123" max="5123" width="12.33203125" style="90" customWidth="1"/>
    <col min="5124" max="5128" width="16.109375" style="90" customWidth="1"/>
    <col min="5129" max="5129" width="13.44140625" style="90" customWidth="1"/>
    <col min="5130" max="5132" width="16.109375" style="90" customWidth="1"/>
    <col min="5133" max="5133" width="20.88671875" style="90" customWidth="1"/>
    <col min="5134" max="5376" width="9.77734375" style="90"/>
    <col min="5377" max="5377" width="16.6640625" style="90" customWidth="1"/>
    <col min="5378" max="5378" width="23.6640625" style="90" customWidth="1"/>
    <col min="5379" max="5379" width="12.33203125" style="90" customWidth="1"/>
    <col min="5380" max="5384" width="16.109375" style="90" customWidth="1"/>
    <col min="5385" max="5385" width="13.44140625" style="90" customWidth="1"/>
    <col min="5386" max="5388" width="16.109375" style="90" customWidth="1"/>
    <col min="5389" max="5389" width="20.88671875" style="90" customWidth="1"/>
    <col min="5390" max="5632" width="9.77734375" style="90"/>
    <col min="5633" max="5633" width="16.6640625" style="90" customWidth="1"/>
    <col min="5634" max="5634" width="23.6640625" style="90" customWidth="1"/>
    <col min="5635" max="5635" width="12.33203125" style="90" customWidth="1"/>
    <col min="5636" max="5640" width="16.109375" style="90" customWidth="1"/>
    <col min="5641" max="5641" width="13.44140625" style="90" customWidth="1"/>
    <col min="5642" max="5644" width="16.109375" style="90" customWidth="1"/>
    <col min="5645" max="5645" width="20.88671875" style="90" customWidth="1"/>
    <col min="5646" max="5888" width="9.77734375" style="90"/>
    <col min="5889" max="5889" width="16.6640625" style="90" customWidth="1"/>
    <col min="5890" max="5890" width="23.6640625" style="90" customWidth="1"/>
    <col min="5891" max="5891" width="12.33203125" style="90" customWidth="1"/>
    <col min="5892" max="5896" width="16.109375" style="90" customWidth="1"/>
    <col min="5897" max="5897" width="13.44140625" style="90" customWidth="1"/>
    <col min="5898" max="5900" width="16.109375" style="90" customWidth="1"/>
    <col min="5901" max="5901" width="20.88671875" style="90" customWidth="1"/>
    <col min="5902" max="6144" width="9.77734375" style="90"/>
    <col min="6145" max="6145" width="16.6640625" style="90" customWidth="1"/>
    <col min="6146" max="6146" width="23.6640625" style="90" customWidth="1"/>
    <col min="6147" max="6147" width="12.33203125" style="90" customWidth="1"/>
    <col min="6148" max="6152" width="16.109375" style="90" customWidth="1"/>
    <col min="6153" max="6153" width="13.44140625" style="90" customWidth="1"/>
    <col min="6154" max="6156" width="16.109375" style="90" customWidth="1"/>
    <col min="6157" max="6157" width="20.88671875" style="90" customWidth="1"/>
    <col min="6158" max="6400" width="9.77734375" style="90"/>
    <col min="6401" max="6401" width="16.6640625" style="90" customWidth="1"/>
    <col min="6402" max="6402" width="23.6640625" style="90" customWidth="1"/>
    <col min="6403" max="6403" width="12.33203125" style="90" customWidth="1"/>
    <col min="6404" max="6408" width="16.109375" style="90" customWidth="1"/>
    <col min="6409" max="6409" width="13.44140625" style="90" customWidth="1"/>
    <col min="6410" max="6412" width="16.109375" style="90" customWidth="1"/>
    <col min="6413" max="6413" width="20.88671875" style="90" customWidth="1"/>
    <col min="6414" max="6656" width="9.77734375" style="90"/>
    <col min="6657" max="6657" width="16.6640625" style="90" customWidth="1"/>
    <col min="6658" max="6658" width="23.6640625" style="90" customWidth="1"/>
    <col min="6659" max="6659" width="12.33203125" style="90" customWidth="1"/>
    <col min="6660" max="6664" width="16.109375" style="90" customWidth="1"/>
    <col min="6665" max="6665" width="13.44140625" style="90" customWidth="1"/>
    <col min="6666" max="6668" width="16.109375" style="90" customWidth="1"/>
    <col min="6669" max="6669" width="20.88671875" style="90" customWidth="1"/>
    <col min="6670" max="6912" width="9.77734375" style="90"/>
    <col min="6913" max="6913" width="16.6640625" style="90" customWidth="1"/>
    <col min="6914" max="6914" width="23.6640625" style="90" customWidth="1"/>
    <col min="6915" max="6915" width="12.33203125" style="90" customWidth="1"/>
    <col min="6916" max="6920" width="16.109375" style="90" customWidth="1"/>
    <col min="6921" max="6921" width="13.44140625" style="90" customWidth="1"/>
    <col min="6922" max="6924" width="16.109375" style="90" customWidth="1"/>
    <col min="6925" max="6925" width="20.88671875" style="90" customWidth="1"/>
    <col min="6926" max="7168" width="9.77734375" style="90"/>
    <col min="7169" max="7169" width="16.6640625" style="90" customWidth="1"/>
    <col min="7170" max="7170" width="23.6640625" style="90" customWidth="1"/>
    <col min="7171" max="7171" width="12.33203125" style="90" customWidth="1"/>
    <col min="7172" max="7176" width="16.109375" style="90" customWidth="1"/>
    <col min="7177" max="7177" width="13.44140625" style="90" customWidth="1"/>
    <col min="7178" max="7180" width="16.109375" style="90" customWidth="1"/>
    <col min="7181" max="7181" width="20.88671875" style="90" customWidth="1"/>
    <col min="7182" max="7424" width="9.77734375" style="90"/>
    <col min="7425" max="7425" width="16.6640625" style="90" customWidth="1"/>
    <col min="7426" max="7426" width="23.6640625" style="90" customWidth="1"/>
    <col min="7427" max="7427" width="12.33203125" style="90" customWidth="1"/>
    <col min="7428" max="7432" width="16.109375" style="90" customWidth="1"/>
    <col min="7433" max="7433" width="13.44140625" style="90" customWidth="1"/>
    <col min="7434" max="7436" width="16.109375" style="90" customWidth="1"/>
    <col min="7437" max="7437" width="20.88671875" style="90" customWidth="1"/>
    <col min="7438" max="7680" width="9.77734375" style="90"/>
    <col min="7681" max="7681" width="16.6640625" style="90" customWidth="1"/>
    <col min="7682" max="7682" width="23.6640625" style="90" customWidth="1"/>
    <col min="7683" max="7683" width="12.33203125" style="90" customWidth="1"/>
    <col min="7684" max="7688" width="16.109375" style="90" customWidth="1"/>
    <col min="7689" max="7689" width="13.44140625" style="90" customWidth="1"/>
    <col min="7690" max="7692" width="16.109375" style="90" customWidth="1"/>
    <col min="7693" max="7693" width="20.88671875" style="90" customWidth="1"/>
    <col min="7694" max="7936" width="9.77734375" style="90"/>
    <col min="7937" max="7937" width="16.6640625" style="90" customWidth="1"/>
    <col min="7938" max="7938" width="23.6640625" style="90" customWidth="1"/>
    <col min="7939" max="7939" width="12.33203125" style="90" customWidth="1"/>
    <col min="7940" max="7944" width="16.109375" style="90" customWidth="1"/>
    <col min="7945" max="7945" width="13.44140625" style="90" customWidth="1"/>
    <col min="7946" max="7948" width="16.109375" style="90" customWidth="1"/>
    <col min="7949" max="7949" width="20.88671875" style="90" customWidth="1"/>
    <col min="7950" max="8192" width="9.77734375" style="90"/>
    <col min="8193" max="8193" width="16.6640625" style="90" customWidth="1"/>
    <col min="8194" max="8194" width="23.6640625" style="90" customWidth="1"/>
    <col min="8195" max="8195" width="12.33203125" style="90" customWidth="1"/>
    <col min="8196" max="8200" width="16.109375" style="90" customWidth="1"/>
    <col min="8201" max="8201" width="13.44140625" style="90" customWidth="1"/>
    <col min="8202" max="8204" width="16.109375" style="90" customWidth="1"/>
    <col min="8205" max="8205" width="20.88671875" style="90" customWidth="1"/>
    <col min="8206" max="8448" width="9.77734375" style="90"/>
    <col min="8449" max="8449" width="16.6640625" style="90" customWidth="1"/>
    <col min="8450" max="8450" width="23.6640625" style="90" customWidth="1"/>
    <col min="8451" max="8451" width="12.33203125" style="90" customWidth="1"/>
    <col min="8452" max="8456" width="16.109375" style="90" customWidth="1"/>
    <col min="8457" max="8457" width="13.44140625" style="90" customWidth="1"/>
    <col min="8458" max="8460" width="16.109375" style="90" customWidth="1"/>
    <col min="8461" max="8461" width="20.88671875" style="90" customWidth="1"/>
    <col min="8462" max="8704" width="9.77734375" style="90"/>
    <col min="8705" max="8705" width="16.6640625" style="90" customWidth="1"/>
    <col min="8706" max="8706" width="23.6640625" style="90" customWidth="1"/>
    <col min="8707" max="8707" width="12.33203125" style="90" customWidth="1"/>
    <col min="8708" max="8712" width="16.109375" style="90" customWidth="1"/>
    <col min="8713" max="8713" width="13.44140625" style="90" customWidth="1"/>
    <col min="8714" max="8716" width="16.109375" style="90" customWidth="1"/>
    <col min="8717" max="8717" width="20.88671875" style="90" customWidth="1"/>
    <col min="8718" max="8960" width="9.77734375" style="90"/>
    <col min="8961" max="8961" width="16.6640625" style="90" customWidth="1"/>
    <col min="8962" max="8962" width="23.6640625" style="90" customWidth="1"/>
    <col min="8963" max="8963" width="12.33203125" style="90" customWidth="1"/>
    <col min="8964" max="8968" width="16.109375" style="90" customWidth="1"/>
    <col min="8969" max="8969" width="13.44140625" style="90" customWidth="1"/>
    <col min="8970" max="8972" width="16.109375" style="90" customWidth="1"/>
    <col min="8973" max="8973" width="20.88671875" style="90" customWidth="1"/>
    <col min="8974" max="9216" width="9.77734375" style="90"/>
    <col min="9217" max="9217" width="16.6640625" style="90" customWidth="1"/>
    <col min="9218" max="9218" width="23.6640625" style="90" customWidth="1"/>
    <col min="9219" max="9219" width="12.33203125" style="90" customWidth="1"/>
    <col min="9220" max="9224" width="16.109375" style="90" customWidth="1"/>
    <col min="9225" max="9225" width="13.44140625" style="90" customWidth="1"/>
    <col min="9226" max="9228" width="16.109375" style="90" customWidth="1"/>
    <col min="9229" max="9229" width="20.88671875" style="90" customWidth="1"/>
    <col min="9230" max="9472" width="9.77734375" style="90"/>
    <col min="9473" max="9473" width="16.6640625" style="90" customWidth="1"/>
    <col min="9474" max="9474" width="23.6640625" style="90" customWidth="1"/>
    <col min="9475" max="9475" width="12.33203125" style="90" customWidth="1"/>
    <col min="9476" max="9480" width="16.109375" style="90" customWidth="1"/>
    <col min="9481" max="9481" width="13.44140625" style="90" customWidth="1"/>
    <col min="9482" max="9484" width="16.109375" style="90" customWidth="1"/>
    <col min="9485" max="9485" width="20.88671875" style="90" customWidth="1"/>
    <col min="9486" max="9728" width="9.77734375" style="90"/>
    <col min="9729" max="9729" width="16.6640625" style="90" customWidth="1"/>
    <col min="9730" max="9730" width="23.6640625" style="90" customWidth="1"/>
    <col min="9731" max="9731" width="12.33203125" style="90" customWidth="1"/>
    <col min="9732" max="9736" width="16.109375" style="90" customWidth="1"/>
    <col min="9737" max="9737" width="13.44140625" style="90" customWidth="1"/>
    <col min="9738" max="9740" width="16.109375" style="90" customWidth="1"/>
    <col min="9741" max="9741" width="20.88671875" style="90" customWidth="1"/>
    <col min="9742" max="9984" width="9.77734375" style="90"/>
    <col min="9985" max="9985" width="16.6640625" style="90" customWidth="1"/>
    <col min="9986" max="9986" width="23.6640625" style="90" customWidth="1"/>
    <col min="9987" max="9987" width="12.33203125" style="90" customWidth="1"/>
    <col min="9988" max="9992" width="16.109375" style="90" customWidth="1"/>
    <col min="9993" max="9993" width="13.44140625" style="90" customWidth="1"/>
    <col min="9994" max="9996" width="16.109375" style="90" customWidth="1"/>
    <col min="9997" max="9997" width="20.88671875" style="90" customWidth="1"/>
    <col min="9998" max="10240" width="9.77734375" style="90"/>
    <col min="10241" max="10241" width="16.6640625" style="90" customWidth="1"/>
    <col min="10242" max="10242" width="23.6640625" style="90" customWidth="1"/>
    <col min="10243" max="10243" width="12.33203125" style="90" customWidth="1"/>
    <col min="10244" max="10248" width="16.109375" style="90" customWidth="1"/>
    <col min="10249" max="10249" width="13.44140625" style="90" customWidth="1"/>
    <col min="10250" max="10252" width="16.109375" style="90" customWidth="1"/>
    <col min="10253" max="10253" width="20.88671875" style="90" customWidth="1"/>
    <col min="10254" max="10496" width="9.77734375" style="90"/>
    <col min="10497" max="10497" width="16.6640625" style="90" customWidth="1"/>
    <col min="10498" max="10498" width="23.6640625" style="90" customWidth="1"/>
    <col min="10499" max="10499" width="12.33203125" style="90" customWidth="1"/>
    <col min="10500" max="10504" width="16.109375" style="90" customWidth="1"/>
    <col min="10505" max="10505" width="13.44140625" style="90" customWidth="1"/>
    <col min="10506" max="10508" width="16.109375" style="90" customWidth="1"/>
    <col min="10509" max="10509" width="20.88671875" style="90" customWidth="1"/>
    <col min="10510" max="10752" width="9.77734375" style="90"/>
    <col min="10753" max="10753" width="16.6640625" style="90" customWidth="1"/>
    <col min="10754" max="10754" width="23.6640625" style="90" customWidth="1"/>
    <col min="10755" max="10755" width="12.33203125" style="90" customWidth="1"/>
    <col min="10756" max="10760" width="16.109375" style="90" customWidth="1"/>
    <col min="10761" max="10761" width="13.44140625" style="90" customWidth="1"/>
    <col min="10762" max="10764" width="16.109375" style="90" customWidth="1"/>
    <col min="10765" max="10765" width="20.88671875" style="90" customWidth="1"/>
    <col min="10766" max="11008" width="9.77734375" style="90"/>
    <col min="11009" max="11009" width="16.6640625" style="90" customWidth="1"/>
    <col min="11010" max="11010" width="23.6640625" style="90" customWidth="1"/>
    <col min="11011" max="11011" width="12.33203125" style="90" customWidth="1"/>
    <col min="11012" max="11016" width="16.109375" style="90" customWidth="1"/>
    <col min="11017" max="11017" width="13.44140625" style="90" customWidth="1"/>
    <col min="11018" max="11020" width="16.109375" style="90" customWidth="1"/>
    <col min="11021" max="11021" width="20.88671875" style="90" customWidth="1"/>
    <col min="11022" max="11264" width="9.77734375" style="90"/>
    <col min="11265" max="11265" width="16.6640625" style="90" customWidth="1"/>
    <col min="11266" max="11266" width="23.6640625" style="90" customWidth="1"/>
    <col min="11267" max="11267" width="12.33203125" style="90" customWidth="1"/>
    <col min="11268" max="11272" width="16.109375" style="90" customWidth="1"/>
    <col min="11273" max="11273" width="13.44140625" style="90" customWidth="1"/>
    <col min="11274" max="11276" width="16.109375" style="90" customWidth="1"/>
    <col min="11277" max="11277" width="20.88671875" style="90" customWidth="1"/>
    <col min="11278" max="11520" width="9.77734375" style="90"/>
    <col min="11521" max="11521" width="16.6640625" style="90" customWidth="1"/>
    <col min="11522" max="11522" width="23.6640625" style="90" customWidth="1"/>
    <col min="11523" max="11523" width="12.33203125" style="90" customWidth="1"/>
    <col min="11524" max="11528" width="16.109375" style="90" customWidth="1"/>
    <col min="11529" max="11529" width="13.44140625" style="90" customWidth="1"/>
    <col min="11530" max="11532" width="16.109375" style="90" customWidth="1"/>
    <col min="11533" max="11533" width="20.88671875" style="90" customWidth="1"/>
    <col min="11534" max="11776" width="9.77734375" style="90"/>
    <col min="11777" max="11777" width="16.6640625" style="90" customWidth="1"/>
    <col min="11778" max="11778" width="23.6640625" style="90" customWidth="1"/>
    <col min="11779" max="11779" width="12.33203125" style="90" customWidth="1"/>
    <col min="11780" max="11784" width="16.109375" style="90" customWidth="1"/>
    <col min="11785" max="11785" width="13.44140625" style="90" customWidth="1"/>
    <col min="11786" max="11788" width="16.109375" style="90" customWidth="1"/>
    <col min="11789" max="11789" width="20.88671875" style="90" customWidth="1"/>
    <col min="11790" max="12032" width="9.77734375" style="90"/>
    <col min="12033" max="12033" width="16.6640625" style="90" customWidth="1"/>
    <col min="12034" max="12034" width="23.6640625" style="90" customWidth="1"/>
    <col min="12035" max="12035" width="12.33203125" style="90" customWidth="1"/>
    <col min="12036" max="12040" width="16.109375" style="90" customWidth="1"/>
    <col min="12041" max="12041" width="13.44140625" style="90" customWidth="1"/>
    <col min="12042" max="12044" width="16.109375" style="90" customWidth="1"/>
    <col min="12045" max="12045" width="20.88671875" style="90" customWidth="1"/>
    <col min="12046" max="12288" width="9.77734375" style="90"/>
    <col min="12289" max="12289" width="16.6640625" style="90" customWidth="1"/>
    <col min="12290" max="12290" width="23.6640625" style="90" customWidth="1"/>
    <col min="12291" max="12291" width="12.33203125" style="90" customWidth="1"/>
    <col min="12292" max="12296" width="16.109375" style="90" customWidth="1"/>
    <col min="12297" max="12297" width="13.44140625" style="90" customWidth="1"/>
    <col min="12298" max="12300" width="16.109375" style="90" customWidth="1"/>
    <col min="12301" max="12301" width="20.88671875" style="90" customWidth="1"/>
    <col min="12302" max="12544" width="9.77734375" style="90"/>
    <col min="12545" max="12545" width="16.6640625" style="90" customWidth="1"/>
    <col min="12546" max="12546" width="23.6640625" style="90" customWidth="1"/>
    <col min="12547" max="12547" width="12.33203125" style="90" customWidth="1"/>
    <col min="12548" max="12552" width="16.109375" style="90" customWidth="1"/>
    <col min="12553" max="12553" width="13.44140625" style="90" customWidth="1"/>
    <col min="12554" max="12556" width="16.109375" style="90" customWidth="1"/>
    <col min="12557" max="12557" width="20.88671875" style="90" customWidth="1"/>
    <col min="12558" max="12800" width="9.77734375" style="90"/>
    <col min="12801" max="12801" width="16.6640625" style="90" customWidth="1"/>
    <col min="12802" max="12802" width="23.6640625" style="90" customWidth="1"/>
    <col min="12803" max="12803" width="12.33203125" style="90" customWidth="1"/>
    <col min="12804" max="12808" width="16.109375" style="90" customWidth="1"/>
    <col min="12809" max="12809" width="13.44140625" style="90" customWidth="1"/>
    <col min="12810" max="12812" width="16.109375" style="90" customWidth="1"/>
    <col min="12813" max="12813" width="20.88671875" style="90" customWidth="1"/>
    <col min="12814" max="13056" width="9.77734375" style="90"/>
    <col min="13057" max="13057" width="16.6640625" style="90" customWidth="1"/>
    <col min="13058" max="13058" width="23.6640625" style="90" customWidth="1"/>
    <col min="13059" max="13059" width="12.33203125" style="90" customWidth="1"/>
    <col min="13060" max="13064" width="16.109375" style="90" customWidth="1"/>
    <col min="13065" max="13065" width="13.44140625" style="90" customWidth="1"/>
    <col min="13066" max="13068" width="16.109375" style="90" customWidth="1"/>
    <col min="13069" max="13069" width="20.88671875" style="90" customWidth="1"/>
    <col min="13070" max="13312" width="9.77734375" style="90"/>
    <col min="13313" max="13313" width="16.6640625" style="90" customWidth="1"/>
    <col min="13314" max="13314" width="23.6640625" style="90" customWidth="1"/>
    <col min="13315" max="13315" width="12.33203125" style="90" customWidth="1"/>
    <col min="13316" max="13320" width="16.109375" style="90" customWidth="1"/>
    <col min="13321" max="13321" width="13.44140625" style="90" customWidth="1"/>
    <col min="13322" max="13324" width="16.109375" style="90" customWidth="1"/>
    <col min="13325" max="13325" width="20.88671875" style="90" customWidth="1"/>
    <col min="13326" max="13568" width="9.77734375" style="90"/>
    <col min="13569" max="13569" width="16.6640625" style="90" customWidth="1"/>
    <col min="13570" max="13570" width="23.6640625" style="90" customWidth="1"/>
    <col min="13571" max="13571" width="12.33203125" style="90" customWidth="1"/>
    <col min="13572" max="13576" width="16.109375" style="90" customWidth="1"/>
    <col min="13577" max="13577" width="13.44140625" style="90" customWidth="1"/>
    <col min="13578" max="13580" width="16.109375" style="90" customWidth="1"/>
    <col min="13581" max="13581" width="20.88671875" style="90" customWidth="1"/>
    <col min="13582" max="13824" width="9.77734375" style="90"/>
    <col min="13825" max="13825" width="16.6640625" style="90" customWidth="1"/>
    <col min="13826" max="13826" width="23.6640625" style="90" customWidth="1"/>
    <col min="13827" max="13827" width="12.33203125" style="90" customWidth="1"/>
    <col min="13828" max="13832" width="16.109375" style="90" customWidth="1"/>
    <col min="13833" max="13833" width="13.44140625" style="90" customWidth="1"/>
    <col min="13834" max="13836" width="16.109375" style="90" customWidth="1"/>
    <col min="13837" max="13837" width="20.88671875" style="90" customWidth="1"/>
    <col min="13838" max="14080" width="9.77734375" style="90"/>
    <col min="14081" max="14081" width="16.6640625" style="90" customWidth="1"/>
    <col min="14082" max="14082" width="23.6640625" style="90" customWidth="1"/>
    <col min="14083" max="14083" width="12.33203125" style="90" customWidth="1"/>
    <col min="14084" max="14088" width="16.109375" style="90" customWidth="1"/>
    <col min="14089" max="14089" width="13.44140625" style="90" customWidth="1"/>
    <col min="14090" max="14092" width="16.109375" style="90" customWidth="1"/>
    <col min="14093" max="14093" width="20.88671875" style="90" customWidth="1"/>
    <col min="14094" max="14336" width="9.77734375" style="90"/>
    <col min="14337" max="14337" width="16.6640625" style="90" customWidth="1"/>
    <col min="14338" max="14338" width="23.6640625" style="90" customWidth="1"/>
    <col min="14339" max="14339" width="12.33203125" style="90" customWidth="1"/>
    <col min="14340" max="14344" width="16.109375" style="90" customWidth="1"/>
    <col min="14345" max="14345" width="13.44140625" style="90" customWidth="1"/>
    <col min="14346" max="14348" width="16.109375" style="90" customWidth="1"/>
    <col min="14349" max="14349" width="20.88671875" style="90" customWidth="1"/>
    <col min="14350" max="14592" width="9.77734375" style="90"/>
    <col min="14593" max="14593" width="16.6640625" style="90" customWidth="1"/>
    <col min="14594" max="14594" width="23.6640625" style="90" customWidth="1"/>
    <col min="14595" max="14595" width="12.33203125" style="90" customWidth="1"/>
    <col min="14596" max="14600" width="16.109375" style="90" customWidth="1"/>
    <col min="14601" max="14601" width="13.44140625" style="90" customWidth="1"/>
    <col min="14602" max="14604" width="16.109375" style="90" customWidth="1"/>
    <col min="14605" max="14605" width="20.88671875" style="90" customWidth="1"/>
    <col min="14606" max="14848" width="9.77734375" style="90"/>
    <col min="14849" max="14849" width="16.6640625" style="90" customWidth="1"/>
    <col min="14850" max="14850" width="23.6640625" style="90" customWidth="1"/>
    <col min="14851" max="14851" width="12.33203125" style="90" customWidth="1"/>
    <col min="14852" max="14856" width="16.109375" style="90" customWidth="1"/>
    <col min="14857" max="14857" width="13.44140625" style="90" customWidth="1"/>
    <col min="14858" max="14860" width="16.109375" style="90" customWidth="1"/>
    <col min="14861" max="14861" width="20.88671875" style="90" customWidth="1"/>
    <col min="14862" max="15104" width="9.77734375" style="90"/>
    <col min="15105" max="15105" width="16.6640625" style="90" customWidth="1"/>
    <col min="15106" max="15106" width="23.6640625" style="90" customWidth="1"/>
    <col min="15107" max="15107" width="12.33203125" style="90" customWidth="1"/>
    <col min="15108" max="15112" width="16.109375" style="90" customWidth="1"/>
    <col min="15113" max="15113" width="13.44140625" style="90" customWidth="1"/>
    <col min="15114" max="15116" width="16.109375" style="90" customWidth="1"/>
    <col min="15117" max="15117" width="20.88671875" style="90" customWidth="1"/>
    <col min="15118" max="15360" width="9.77734375" style="90"/>
    <col min="15361" max="15361" width="16.6640625" style="90" customWidth="1"/>
    <col min="15362" max="15362" width="23.6640625" style="90" customWidth="1"/>
    <col min="15363" max="15363" width="12.33203125" style="90" customWidth="1"/>
    <col min="15364" max="15368" width="16.109375" style="90" customWidth="1"/>
    <col min="15369" max="15369" width="13.44140625" style="90" customWidth="1"/>
    <col min="15370" max="15372" width="16.109375" style="90" customWidth="1"/>
    <col min="15373" max="15373" width="20.88671875" style="90" customWidth="1"/>
    <col min="15374" max="15616" width="9.77734375" style="90"/>
    <col min="15617" max="15617" width="16.6640625" style="90" customWidth="1"/>
    <col min="15618" max="15618" width="23.6640625" style="90" customWidth="1"/>
    <col min="15619" max="15619" width="12.33203125" style="90" customWidth="1"/>
    <col min="15620" max="15624" width="16.109375" style="90" customWidth="1"/>
    <col min="15625" max="15625" width="13.44140625" style="90" customWidth="1"/>
    <col min="15626" max="15628" width="16.109375" style="90" customWidth="1"/>
    <col min="15629" max="15629" width="20.88671875" style="90" customWidth="1"/>
    <col min="15630" max="15872" width="9.77734375" style="90"/>
    <col min="15873" max="15873" width="16.6640625" style="90" customWidth="1"/>
    <col min="15874" max="15874" width="23.6640625" style="90" customWidth="1"/>
    <col min="15875" max="15875" width="12.33203125" style="90" customWidth="1"/>
    <col min="15876" max="15880" width="16.109375" style="90" customWidth="1"/>
    <col min="15881" max="15881" width="13.44140625" style="90" customWidth="1"/>
    <col min="15882" max="15884" width="16.109375" style="90" customWidth="1"/>
    <col min="15885" max="15885" width="20.88671875" style="90" customWidth="1"/>
    <col min="15886" max="16128" width="9.77734375" style="90"/>
    <col min="16129" max="16129" width="16.6640625" style="90" customWidth="1"/>
    <col min="16130" max="16130" width="23.6640625" style="90" customWidth="1"/>
    <col min="16131" max="16131" width="12.33203125" style="90" customWidth="1"/>
    <col min="16132" max="16136" width="16.109375" style="90" customWidth="1"/>
    <col min="16137" max="16137" width="13.44140625" style="90" customWidth="1"/>
    <col min="16138" max="16140" width="16.109375" style="90" customWidth="1"/>
    <col min="16141" max="16141" width="20.88671875" style="90" customWidth="1"/>
    <col min="16142" max="16384" width="9.77734375" style="90"/>
  </cols>
  <sheetData>
    <row r="1" spans="1:13" ht="38.25" customHeight="1">
      <c r="A1" s="89" t="s">
        <v>13</v>
      </c>
      <c r="B1" s="89"/>
    </row>
    <row r="2" spans="1:13" ht="54.75" customHeight="1">
      <c r="A2" s="208" t="s">
        <v>235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3" ht="24" customHeight="1">
      <c r="J3" s="93"/>
      <c r="K3" s="93"/>
      <c r="L3" s="93"/>
      <c r="M3" s="94"/>
    </row>
    <row r="4" spans="1:13" s="96" customFormat="1" ht="36.75" customHeight="1">
      <c r="A4" s="210" t="s">
        <v>18</v>
      </c>
      <c r="B4" s="210" t="s">
        <v>19</v>
      </c>
      <c r="C4" s="211"/>
      <c r="D4" s="210" t="s">
        <v>21</v>
      </c>
      <c r="E4" s="210"/>
      <c r="F4" s="210"/>
      <c r="G4" s="212" t="s">
        <v>22</v>
      </c>
      <c r="H4" s="212"/>
      <c r="I4" s="212"/>
      <c r="J4" s="210" t="s">
        <v>24</v>
      </c>
      <c r="K4" s="210"/>
      <c r="L4" s="210"/>
      <c r="M4" s="95" t="s">
        <v>25</v>
      </c>
    </row>
    <row r="5" spans="1:13" s="96" customFormat="1" ht="46.8" customHeight="1">
      <c r="A5" s="210"/>
      <c r="B5" s="211"/>
      <c r="C5" s="211"/>
      <c r="D5" s="97" t="s">
        <v>173</v>
      </c>
      <c r="E5" s="97" t="s">
        <v>174</v>
      </c>
      <c r="F5" s="97" t="s">
        <v>175</v>
      </c>
      <c r="G5" s="117" t="s">
        <v>173</v>
      </c>
      <c r="H5" s="117" t="s">
        <v>174</v>
      </c>
      <c r="I5" s="148" t="s">
        <v>176</v>
      </c>
      <c r="J5" s="97" t="s">
        <v>173</v>
      </c>
      <c r="K5" s="97" t="s">
        <v>174</v>
      </c>
      <c r="L5" s="97" t="s">
        <v>177</v>
      </c>
      <c r="M5" s="95"/>
    </row>
    <row r="6" spans="1:13" s="100" customFormat="1" ht="36.75" customHeight="1">
      <c r="A6" s="98">
        <v>1</v>
      </c>
      <c r="B6" s="98" t="s">
        <v>178</v>
      </c>
      <c r="C6" s="98" t="s">
        <v>179</v>
      </c>
      <c r="D6" s="98"/>
      <c r="E6" s="98"/>
      <c r="F6" s="98"/>
      <c r="G6" s="109">
        <v>1.29</v>
      </c>
      <c r="H6" s="109">
        <v>1.29</v>
      </c>
      <c r="I6" s="109">
        <v>103.04</v>
      </c>
      <c r="J6" s="98">
        <v>1.29</v>
      </c>
      <c r="K6" s="98">
        <v>1.29</v>
      </c>
      <c r="L6" s="98">
        <f>SUM(J6:K6)</f>
        <v>2.58</v>
      </c>
      <c r="M6" s="99"/>
    </row>
    <row r="7" spans="1:13" s="100" customFormat="1" ht="36.75" customHeight="1">
      <c r="A7" s="98"/>
      <c r="B7" s="98"/>
      <c r="C7" s="101" t="s">
        <v>180</v>
      </c>
      <c r="D7" s="101"/>
      <c r="E7" s="101"/>
      <c r="F7" s="101"/>
      <c r="G7" s="149">
        <v>0.97</v>
      </c>
      <c r="H7" s="149">
        <v>0.97</v>
      </c>
      <c r="I7" s="149">
        <v>77.5</v>
      </c>
      <c r="J7" s="101">
        <v>0.97</v>
      </c>
      <c r="K7" s="101">
        <v>0.97</v>
      </c>
      <c r="L7" s="101">
        <v>1.94</v>
      </c>
      <c r="M7" s="99"/>
    </row>
    <row r="8" spans="1:13" s="100" customFormat="1" ht="36.75" customHeight="1">
      <c r="A8" s="98"/>
      <c r="B8" s="98"/>
      <c r="C8" s="101" t="s">
        <v>181</v>
      </c>
      <c r="D8" s="101"/>
      <c r="E8" s="101"/>
      <c r="F8" s="101"/>
      <c r="G8" s="149">
        <v>1.1599999999999999</v>
      </c>
      <c r="H8" s="149">
        <v>1.1599999999999999</v>
      </c>
      <c r="I8" s="149">
        <v>92.99</v>
      </c>
      <c r="J8" s="101">
        <v>1.1599999999999999</v>
      </c>
      <c r="K8" s="101">
        <v>1.1599999999999999</v>
      </c>
      <c r="L8" s="101">
        <v>2.3199999999999998</v>
      </c>
      <c r="M8" s="99"/>
    </row>
    <row r="9" spans="1:13" s="105" customFormat="1" ht="36.75" customHeight="1">
      <c r="A9" s="102"/>
      <c r="B9" s="102"/>
      <c r="C9" s="102" t="s">
        <v>33</v>
      </c>
      <c r="D9" s="103"/>
      <c r="E9" s="103"/>
      <c r="F9" s="103"/>
      <c r="G9" s="150">
        <f>SUM(G6:G8)</f>
        <v>3.42</v>
      </c>
      <c r="H9" s="150">
        <f>SUM(H6:H8)</f>
        <v>3.42</v>
      </c>
      <c r="I9" s="151">
        <f>SUM(I6:I8)</f>
        <v>273.53000000000003</v>
      </c>
      <c r="J9" s="102">
        <f>D9+G9</f>
        <v>3.42</v>
      </c>
      <c r="K9" s="102">
        <f>E9+H9</f>
        <v>3.42</v>
      </c>
      <c r="L9" s="102">
        <f>J9+K9</f>
        <v>6.84</v>
      </c>
      <c r="M9" s="104"/>
    </row>
    <row r="10" spans="1:13" s="100" customFormat="1" ht="36.75" customHeight="1">
      <c r="A10" s="98">
        <v>2</v>
      </c>
      <c r="B10" s="98" t="s">
        <v>182</v>
      </c>
      <c r="C10" s="98" t="s">
        <v>183</v>
      </c>
      <c r="D10" s="106"/>
      <c r="E10" s="106"/>
      <c r="F10" s="106"/>
      <c r="G10" s="152">
        <v>2.15</v>
      </c>
      <c r="H10" s="152">
        <v>2.15</v>
      </c>
      <c r="I10" s="152">
        <v>171.95</v>
      </c>
      <c r="J10" s="107">
        <v>2.15</v>
      </c>
      <c r="K10" s="107">
        <v>2.15</v>
      </c>
      <c r="L10" s="107">
        <f>J10+K10</f>
        <v>4.3</v>
      </c>
      <c r="M10" s="99"/>
    </row>
    <row r="11" spans="1:13" s="100" customFormat="1" ht="36.75" customHeight="1">
      <c r="A11" s="98"/>
      <c r="B11" s="98"/>
      <c r="C11" s="98" t="s">
        <v>184</v>
      </c>
      <c r="D11" s="106"/>
      <c r="E11" s="106"/>
      <c r="F11" s="106"/>
      <c r="G11" s="152">
        <v>8.4700000000000006</v>
      </c>
      <c r="H11" s="152">
        <v>8.4700000000000006</v>
      </c>
      <c r="I11" s="152">
        <v>677.64</v>
      </c>
      <c r="J11" s="107">
        <v>8.4700000000000006</v>
      </c>
      <c r="K11" s="107">
        <v>8.4700000000000006</v>
      </c>
      <c r="L11" s="107">
        <f t="shared" ref="L11:L16" si="0">J11+K11</f>
        <v>16.940000000000001</v>
      </c>
      <c r="M11" s="99"/>
    </row>
    <row r="12" spans="1:13" s="100" customFormat="1" ht="36.75" customHeight="1">
      <c r="A12" s="98"/>
      <c r="B12" s="98"/>
      <c r="C12" s="98" t="s">
        <v>185</v>
      </c>
      <c r="D12" s="106"/>
      <c r="E12" s="106"/>
      <c r="F12" s="106"/>
      <c r="G12" s="152">
        <v>2.73</v>
      </c>
      <c r="H12" s="152">
        <v>2.73</v>
      </c>
      <c r="I12" s="152">
        <v>218.5</v>
      </c>
      <c r="J12" s="107">
        <v>2.73</v>
      </c>
      <c r="K12" s="107">
        <v>2.73</v>
      </c>
      <c r="L12" s="107">
        <f t="shared" si="0"/>
        <v>5.46</v>
      </c>
      <c r="M12" s="99"/>
    </row>
    <row r="13" spans="1:13" s="100" customFormat="1" ht="36.75" customHeight="1">
      <c r="A13" s="98"/>
      <c r="B13" s="98"/>
      <c r="C13" s="98" t="s">
        <v>186</v>
      </c>
      <c r="D13" s="106"/>
      <c r="E13" s="106"/>
      <c r="F13" s="106"/>
      <c r="G13" s="152">
        <v>2.34</v>
      </c>
      <c r="H13" s="152">
        <v>2.34</v>
      </c>
      <c r="I13" s="152">
        <v>186.9</v>
      </c>
      <c r="J13" s="107">
        <v>2.34</v>
      </c>
      <c r="K13" s="107">
        <v>2.34</v>
      </c>
      <c r="L13" s="107">
        <f t="shared" si="0"/>
        <v>4.68</v>
      </c>
      <c r="M13" s="99"/>
    </row>
    <row r="14" spans="1:13" s="100" customFormat="1" ht="36.75" customHeight="1">
      <c r="A14" s="98"/>
      <c r="B14" s="98"/>
      <c r="C14" s="98" t="s">
        <v>187</v>
      </c>
      <c r="D14" s="106"/>
      <c r="E14" s="106"/>
      <c r="F14" s="106"/>
      <c r="G14" s="152">
        <v>1.96</v>
      </c>
      <c r="H14" s="152">
        <v>1.96</v>
      </c>
      <c r="I14" s="152">
        <v>156.38</v>
      </c>
      <c r="J14" s="107">
        <v>1.96</v>
      </c>
      <c r="K14" s="107">
        <v>1.96</v>
      </c>
      <c r="L14" s="107">
        <f t="shared" si="0"/>
        <v>3.92</v>
      </c>
      <c r="M14" s="99"/>
    </row>
    <row r="15" spans="1:13" s="100" customFormat="1" ht="36.75" customHeight="1">
      <c r="A15" s="98"/>
      <c r="B15" s="98"/>
      <c r="C15" s="98" t="s">
        <v>188</v>
      </c>
      <c r="D15" s="106"/>
      <c r="E15" s="106"/>
      <c r="F15" s="106"/>
      <c r="G15" s="152">
        <v>8.89</v>
      </c>
      <c r="H15" s="152">
        <v>8.89</v>
      </c>
      <c r="I15" s="152">
        <v>711.22</v>
      </c>
      <c r="J15" s="107">
        <v>8.89</v>
      </c>
      <c r="K15" s="107">
        <v>8.89</v>
      </c>
      <c r="L15" s="107">
        <f t="shared" si="0"/>
        <v>17.78</v>
      </c>
      <c r="M15" s="99"/>
    </row>
    <row r="16" spans="1:13" s="100" customFormat="1" ht="36.75" customHeight="1">
      <c r="A16" s="98"/>
      <c r="B16" s="98"/>
      <c r="C16" s="98" t="s">
        <v>189</v>
      </c>
      <c r="D16" s="106"/>
      <c r="E16" s="106"/>
      <c r="F16" s="106"/>
      <c r="G16" s="152">
        <v>2.17</v>
      </c>
      <c r="H16" s="152">
        <v>2.17</v>
      </c>
      <c r="I16" s="152">
        <v>173.48</v>
      </c>
      <c r="J16" s="107">
        <v>2.17</v>
      </c>
      <c r="K16" s="107">
        <v>2.17</v>
      </c>
      <c r="L16" s="107">
        <f t="shared" si="0"/>
        <v>4.34</v>
      </c>
      <c r="M16" s="99"/>
    </row>
    <row r="17" spans="1:13" s="100" customFormat="1" ht="36.75" customHeight="1">
      <c r="A17" s="98"/>
      <c r="B17" s="98"/>
      <c r="C17" s="102" t="s">
        <v>33</v>
      </c>
      <c r="D17" s="103"/>
      <c r="E17" s="103"/>
      <c r="F17" s="103"/>
      <c r="G17" s="151">
        <f>SUM(G10:G16)</f>
        <v>28.71</v>
      </c>
      <c r="H17" s="151">
        <f>SUM(H10:H16)</f>
        <v>28.71</v>
      </c>
      <c r="I17" s="151">
        <f>SUM(I10:I16)</f>
        <v>2296.0700000000002</v>
      </c>
      <c r="J17" s="108">
        <f>D17+G17</f>
        <v>28.71</v>
      </c>
      <c r="K17" s="108">
        <f>E17+H17</f>
        <v>28.71</v>
      </c>
      <c r="L17" s="108">
        <f>J17+K17</f>
        <v>57.42</v>
      </c>
      <c r="M17" s="99"/>
    </row>
    <row r="18" spans="1:13" s="100" customFormat="1" ht="36.75" customHeight="1">
      <c r="A18" s="98">
        <v>3</v>
      </c>
      <c r="B18" s="98" t="s">
        <v>190</v>
      </c>
      <c r="C18" s="98" t="s">
        <v>191</v>
      </c>
      <c r="D18" s="98">
        <v>50</v>
      </c>
      <c r="E18" s="98">
        <v>50</v>
      </c>
      <c r="F18" s="98">
        <v>100</v>
      </c>
      <c r="G18" s="109">
        <v>0.14000000000000001</v>
      </c>
      <c r="H18" s="109">
        <v>0.14000000000000001</v>
      </c>
      <c r="I18" s="152">
        <v>11.48</v>
      </c>
      <c r="J18" s="98">
        <v>50.14</v>
      </c>
      <c r="K18" s="98">
        <v>50.14</v>
      </c>
      <c r="L18" s="98">
        <v>100.28</v>
      </c>
      <c r="M18" s="99"/>
    </row>
    <row r="19" spans="1:13" s="100" customFormat="1" ht="36.75" customHeight="1">
      <c r="A19" s="98"/>
      <c r="B19" s="98"/>
      <c r="C19" s="98" t="s">
        <v>192</v>
      </c>
      <c r="D19" s="98">
        <v>40</v>
      </c>
      <c r="E19" s="98">
        <v>40</v>
      </c>
      <c r="F19" s="98">
        <v>80</v>
      </c>
      <c r="G19" s="109">
        <v>1.4</v>
      </c>
      <c r="H19" s="109">
        <v>1.4</v>
      </c>
      <c r="I19" s="152">
        <v>111.69</v>
      </c>
      <c r="J19" s="98">
        <v>41.4</v>
      </c>
      <c r="K19" s="98">
        <v>41.4</v>
      </c>
      <c r="L19" s="98">
        <v>82.8</v>
      </c>
      <c r="M19" s="99"/>
    </row>
    <row r="20" spans="1:13" s="105" customFormat="1" ht="36.75" customHeight="1">
      <c r="A20" s="102"/>
      <c r="B20" s="102"/>
      <c r="C20" s="102" t="s">
        <v>33</v>
      </c>
      <c r="D20" s="102">
        <f t="shared" ref="D20:I20" si="1">SUM(D18:D19)</f>
        <v>90</v>
      </c>
      <c r="E20" s="102">
        <f t="shared" si="1"/>
        <v>90</v>
      </c>
      <c r="F20" s="102"/>
      <c r="G20" s="150">
        <f t="shared" si="1"/>
        <v>1.54</v>
      </c>
      <c r="H20" s="150">
        <f t="shared" si="1"/>
        <v>1.54</v>
      </c>
      <c r="I20" s="151">
        <f t="shared" si="1"/>
        <v>123.17</v>
      </c>
      <c r="J20" s="102">
        <f t="shared" ref="J20:K35" si="2">D20+G20</f>
        <v>91.54</v>
      </c>
      <c r="K20" s="102">
        <f t="shared" si="2"/>
        <v>91.54</v>
      </c>
      <c r="L20" s="102">
        <f t="shared" ref="L20:L35" si="3">J20+K20</f>
        <v>183.08</v>
      </c>
      <c r="M20" s="104"/>
    </row>
    <row r="21" spans="1:13" s="100" customFormat="1" ht="36.75" customHeight="1">
      <c r="A21" s="98">
        <v>4</v>
      </c>
      <c r="B21" s="98" t="s">
        <v>193</v>
      </c>
      <c r="C21" s="98" t="s">
        <v>194</v>
      </c>
      <c r="D21" s="98"/>
      <c r="E21" s="98"/>
      <c r="F21" s="98"/>
      <c r="G21" s="109">
        <v>0.14000000000000001</v>
      </c>
      <c r="H21" s="109">
        <v>0.14000000000000001</v>
      </c>
      <c r="I21" s="109">
        <v>11.2</v>
      </c>
      <c r="J21" s="98">
        <f t="shared" si="2"/>
        <v>0.14000000000000001</v>
      </c>
      <c r="K21" s="98">
        <f t="shared" si="2"/>
        <v>0.14000000000000001</v>
      </c>
      <c r="L21" s="98">
        <f t="shared" si="3"/>
        <v>0.28000000000000003</v>
      </c>
      <c r="M21" s="99"/>
    </row>
    <row r="22" spans="1:13" s="100" customFormat="1" ht="36" customHeight="1">
      <c r="A22" s="98"/>
      <c r="B22" s="98"/>
      <c r="C22" s="98" t="s">
        <v>195</v>
      </c>
      <c r="D22" s="98">
        <v>50</v>
      </c>
      <c r="E22" s="98">
        <v>50</v>
      </c>
      <c r="F22" s="98">
        <f t="shared" ref="F22:F35" si="4">D22+E22</f>
        <v>100</v>
      </c>
      <c r="G22" s="109">
        <v>0.64</v>
      </c>
      <c r="H22" s="109">
        <v>0.64</v>
      </c>
      <c r="I22" s="109">
        <v>50.8</v>
      </c>
      <c r="J22" s="98">
        <f t="shared" si="2"/>
        <v>50.64</v>
      </c>
      <c r="K22" s="98">
        <f t="shared" si="2"/>
        <v>50.64</v>
      </c>
      <c r="L22" s="98">
        <f t="shared" si="3"/>
        <v>101.28</v>
      </c>
      <c r="M22" s="99"/>
    </row>
    <row r="23" spans="1:13" s="100" customFormat="1" ht="36.75" customHeight="1">
      <c r="A23" s="98"/>
      <c r="B23" s="98"/>
      <c r="C23" s="98" t="s">
        <v>196</v>
      </c>
      <c r="D23" s="98">
        <v>60</v>
      </c>
      <c r="E23" s="98">
        <v>60</v>
      </c>
      <c r="F23" s="98">
        <f t="shared" si="4"/>
        <v>120</v>
      </c>
      <c r="G23" s="109">
        <v>2.44</v>
      </c>
      <c r="H23" s="109">
        <v>2.44</v>
      </c>
      <c r="I23" s="109">
        <v>195.13</v>
      </c>
      <c r="J23" s="98">
        <f t="shared" si="2"/>
        <v>62.44</v>
      </c>
      <c r="K23" s="98">
        <f t="shared" si="2"/>
        <v>62.44</v>
      </c>
      <c r="L23" s="98">
        <f t="shared" si="3"/>
        <v>124.88</v>
      </c>
      <c r="M23" s="99"/>
    </row>
    <row r="24" spans="1:13" s="100" customFormat="1" ht="36.75" customHeight="1">
      <c r="A24" s="98"/>
      <c r="B24" s="98"/>
      <c r="C24" s="98" t="s">
        <v>197</v>
      </c>
      <c r="D24" s="98">
        <v>50</v>
      </c>
      <c r="E24" s="98">
        <v>50</v>
      </c>
      <c r="F24" s="98">
        <f t="shared" si="4"/>
        <v>100</v>
      </c>
      <c r="G24" s="109"/>
      <c r="H24" s="109"/>
      <c r="I24" s="109"/>
      <c r="J24" s="98">
        <f t="shared" si="2"/>
        <v>50</v>
      </c>
      <c r="K24" s="98">
        <f t="shared" si="2"/>
        <v>50</v>
      </c>
      <c r="L24" s="98">
        <f t="shared" si="3"/>
        <v>100</v>
      </c>
      <c r="M24" s="99"/>
    </row>
    <row r="25" spans="1:13" s="100" customFormat="1" ht="36.75" customHeight="1">
      <c r="A25" s="98"/>
      <c r="B25" s="98"/>
      <c r="C25" s="98" t="s">
        <v>114</v>
      </c>
      <c r="D25" s="98"/>
      <c r="E25" s="98"/>
      <c r="F25" s="98"/>
      <c r="G25" s="109">
        <v>0.35</v>
      </c>
      <c r="H25" s="109">
        <v>0.35</v>
      </c>
      <c r="I25" s="109">
        <v>28.3</v>
      </c>
      <c r="J25" s="98">
        <f t="shared" si="2"/>
        <v>0.35</v>
      </c>
      <c r="K25" s="98">
        <f t="shared" si="2"/>
        <v>0.35</v>
      </c>
      <c r="L25" s="98">
        <f t="shared" si="3"/>
        <v>0.7</v>
      </c>
      <c r="M25" s="99"/>
    </row>
    <row r="26" spans="1:13" s="100" customFormat="1" ht="36" customHeight="1">
      <c r="A26" s="98"/>
      <c r="B26" s="98"/>
      <c r="C26" s="98" t="s">
        <v>198</v>
      </c>
      <c r="D26" s="98"/>
      <c r="E26" s="98"/>
      <c r="F26" s="98"/>
      <c r="G26" s="109">
        <v>0.14000000000000001</v>
      </c>
      <c r="H26" s="109">
        <v>0.14000000000000001</v>
      </c>
      <c r="I26" s="109">
        <v>11.3</v>
      </c>
      <c r="J26" s="98">
        <f t="shared" si="2"/>
        <v>0.14000000000000001</v>
      </c>
      <c r="K26" s="98">
        <f t="shared" si="2"/>
        <v>0.14000000000000001</v>
      </c>
      <c r="L26" s="98">
        <f t="shared" si="3"/>
        <v>0.28000000000000003</v>
      </c>
      <c r="M26" s="99"/>
    </row>
    <row r="27" spans="1:13" s="100" customFormat="1" ht="36.75" customHeight="1">
      <c r="A27" s="98"/>
      <c r="B27" s="98"/>
      <c r="C27" s="98" t="s">
        <v>199</v>
      </c>
      <c r="D27" s="98">
        <v>50</v>
      </c>
      <c r="E27" s="98">
        <v>50</v>
      </c>
      <c r="F27" s="98">
        <f t="shared" si="4"/>
        <v>100</v>
      </c>
      <c r="G27" s="109">
        <v>0.73</v>
      </c>
      <c r="H27" s="109">
        <v>0.73</v>
      </c>
      <c r="I27" s="109">
        <v>58.1</v>
      </c>
      <c r="J27" s="98">
        <f t="shared" si="2"/>
        <v>50.73</v>
      </c>
      <c r="K27" s="98">
        <f t="shared" si="2"/>
        <v>50.73</v>
      </c>
      <c r="L27" s="98">
        <f t="shared" si="3"/>
        <v>101.46</v>
      </c>
      <c r="M27" s="99"/>
    </row>
    <row r="28" spans="1:13" s="100" customFormat="1" ht="36.75" customHeight="1">
      <c r="A28" s="98"/>
      <c r="B28" s="98"/>
      <c r="C28" s="98" t="s">
        <v>200</v>
      </c>
      <c r="D28" s="98">
        <v>40</v>
      </c>
      <c r="E28" s="98">
        <v>40</v>
      </c>
      <c r="F28" s="98">
        <f t="shared" si="4"/>
        <v>80</v>
      </c>
      <c r="G28" s="109"/>
      <c r="H28" s="109"/>
      <c r="I28" s="109"/>
      <c r="J28" s="98">
        <f t="shared" si="2"/>
        <v>40</v>
      </c>
      <c r="K28" s="98">
        <f t="shared" si="2"/>
        <v>40</v>
      </c>
      <c r="L28" s="98">
        <f t="shared" si="3"/>
        <v>80</v>
      </c>
      <c r="M28" s="99"/>
    </row>
    <row r="29" spans="1:13" s="100" customFormat="1" ht="36.75" customHeight="1">
      <c r="A29" s="98"/>
      <c r="B29" s="98"/>
      <c r="C29" s="98" t="s">
        <v>201</v>
      </c>
      <c r="D29" s="98"/>
      <c r="E29" s="98"/>
      <c r="F29" s="98"/>
      <c r="G29" s="109">
        <v>0.24</v>
      </c>
      <c r="H29" s="109">
        <v>0.24</v>
      </c>
      <c r="I29" s="109">
        <v>18.600000000000001</v>
      </c>
      <c r="J29" s="98">
        <f t="shared" si="2"/>
        <v>0.24</v>
      </c>
      <c r="K29" s="98">
        <f t="shared" si="2"/>
        <v>0.24</v>
      </c>
      <c r="L29" s="98">
        <f t="shared" si="3"/>
        <v>0.48</v>
      </c>
      <c r="M29" s="99"/>
    </row>
    <row r="30" spans="1:13" s="100" customFormat="1" ht="36" customHeight="1">
      <c r="A30" s="98"/>
      <c r="B30" s="98"/>
      <c r="C30" s="98" t="s">
        <v>202</v>
      </c>
      <c r="D30" s="98"/>
      <c r="E30" s="98"/>
      <c r="F30" s="98"/>
      <c r="G30" s="109">
        <v>0.87</v>
      </c>
      <c r="H30" s="109">
        <v>0.87</v>
      </c>
      <c r="I30" s="109">
        <v>69.900000000000006</v>
      </c>
      <c r="J30" s="98">
        <f t="shared" si="2"/>
        <v>0.87</v>
      </c>
      <c r="K30" s="98">
        <f t="shared" si="2"/>
        <v>0.87</v>
      </c>
      <c r="L30" s="98">
        <f t="shared" si="3"/>
        <v>1.74</v>
      </c>
      <c r="M30" s="99"/>
    </row>
    <row r="31" spans="1:13" s="100" customFormat="1" ht="36.75" customHeight="1">
      <c r="A31" s="98"/>
      <c r="B31" s="98"/>
      <c r="C31" s="109" t="s">
        <v>203</v>
      </c>
      <c r="D31" s="98">
        <v>60</v>
      </c>
      <c r="E31" s="98">
        <v>60</v>
      </c>
      <c r="F31" s="98">
        <f t="shared" si="4"/>
        <v>120</v>
      </c>
      <c r="G31" s="109"/>
      <c r="H31" s="109"/>
      <c r="I31" s="109"/>
      <c r="J31" s="98">
        <f t="shared" si="2"/>
        <v>60</v>
      </c>
      <c r="K31" s="98">
        <f t="shared" si="2"/>
        <v>60</v>
      </c>
      <c r="L31" s="98">
        <f t="shared" si="3"/>
        <v>120</v>
      </c>
      <c r="M31" s="99"/>
    </row>
    <row r="32" spans="1:13" s="100" customFormat="1" ht="36.75" customHeight="1">
      <c r="A32" s="98"/>
      <c r="B32" s="98"/>
      <c r="C32" s="98" t="s">
        <v>204</v>
      </c>
      <c r="D32" s="98">
        <v>60</v>
      </c>
      <c r="E32" s="98">
        <v>60</v>
      </c>
      <c r="F32" s="98">
        <f t="shared" si="4"/>
        <v>120</v>
      </c>
      <c r="G32" s="109"/>
      <c r="H32" s="109"/>
      <c r="I32" s="109"/>
      <c r="J32" s="98">
        <f t="shared" si="2"/>
        <v>60</v>
      </c>
      <c r="K32" s="98">
        <f t="shared" si="2"/>
        <v>60</v>
      </c>
      <c r="L32" s="98">
        <f t="shared" si="3"/>
        <v>120</v>
      </c>
      <c r="M32" s="99"/>
    </row>
    <row r="33" spans="1:13" s="100" customFormat="1" ht="36.75" customHeight="1">
      <c r="A33" s="98"/>
      <c r="B33" s="98"/>
      <c r="C33" s="98" t="s">
        <v>205</v>
      </c>
      <c r="D33" s="98">
        <v>50</v>
      </c>
      <c r="E33" s="98">
        <v>50</v>
      </c>
      <c r="F33" s="98">
        <f t="shared" si="4"/>
        <v>100</v>
      </c>
      <c r="G33" s="109"/>
      <c r="H33" s="109"/>
      <c r="I33" s="109"/>
      <c r="J33" s="98">
        <f t="shared" si="2"/>
        <v>50</v>
      </c>
      <c r="K33" s="98">
        <f t="shared" si="2"/>
        <v>50</v>
      </c>
      <c r="L33" s="98">
        <f t="shared" si="3"/>
        <v>100</v>
      </c>
      <c r="M33" s="99"/>
    </row>
    <row r="34" spans="1:13" s="100" customFormat="1" ht="36" customHeight="1">
      <c r="A34" s="98"/>
      <c r="B34" s="98"/>
      <c r="C34" s="109" t="s">
        <v>206</v>
      </c>
      <c r="D34" s="98">
        <v>60</v>
      </c>
      <c r="E34" s="98">
        <v>60</v>
      </c>
      <c r="F34" s="98">
        <f t="shared" si="4"/>
        <v>120</v>
      </c>
      <c r="G34" s="109"/>
      <c r="H34" s="109"/>
      <c r="I34" s="109"/>
      <c r="J34" s="98">
        <f t="shared" si="2"/>
        <v>60</v>
      </c>
      <c r="K34" s="98">
        <f t="shared" si="2"/>
        <v>60</v>
      </c>
      <c r="L34" s="98">
        <f t="shared" si="3"/>
        <v>120</v>
      </c>
      <c r="M34" s="99"/>
    </row>
    <row r="35" spans="1:13" s="100" customFormat="1" ht="36.75" customHeight="1">
      <c r="A35" s="98"/>
      <c r="B35" s="98"/>
      <c r="C35" s="98" t="s">
        <v>62</v>
      </c>
      <c r="D35" s="98">
        <v>50</v>
      </c>
      <c r="E35" s="98">
        <v>50</v>
      </c>
      <c r="F35" s="98">
        <f t="shared" si="4"/>
        <v>100</v>
      </c>
      <c r="G35" s="109"/>
      <c r="H35" s="109"/>
      <c r="I35" s="109"/>
      <c r="J35" s="98">
        <f t="shared" si="2"/>
        <v>50</v>
      </c>
      <c r="K35" s="98">
        <f t="shared" si="2"/>
        <v>50</v>
      </c>
      <c r="L35" s="98">
        <f t="shared" si="3"/>
        <v>100</v>
      </c>
      <c r="M35" s="99"/>
    </row>
    <row r="36" spans="1:13" s="105" customFormat="1" ht="36.75" customHeight="1">
      <c r="A36" s="102"/>
      <c r="B36" s="102"/>
      <c r="C36" s="102" t="s">
        <v>33</v>
      </c>
      <c r="D36" s="102">
        <f t="shared" ref="D36:I36" si="5">SUM(D21:D35)</f>
        <v>530</v>
      </c>
      <c r="E36" s="102">
        <f t="shared" si="5"/>
        <v>530</v>
      </c>
      <c r="F36" s="102"/>
      <c r="G36" s="150">
        <f t="shared" si="5"/>
        <v>5.55</v>
      </c>
      <c r="H36" s="150">
        <f t="shared" si="5"/>
        <v>5.55</v>
      </c>
      <c r="I36" s="150">
        <f t="shared" si="5"/>
        <v>443.33000000000004</v>
      </c>
      <c r="J36" s="102">
        <f>D36+G36</f>
        <v>535.54999999999995</v>
      </c>
      <c r="K36" s="102">
        <f>E36+H36</f>
        <v>535.54999999999995</v>
      </c>
      <c r="L36" s="102">
        <f>J36+K36</f>
        <v>1071.0999999999999</v>
      </c>
      <c r="M36" s="104"/>
    </row>
    <row r="37" spans="1:13" s="100" customFormat="1" ht="36.75" customHeight="1">
      <c r="A37" s="98">
        <v>5</v>
      </c>
      <c r="B37" s="98" t="s">
        <v>207</v>
      </c>
      <c r="C37" s="98" t="s">
        <v>208</v>
      </c>
      <c r="D37" s="98">
        <v>40</v>
      </c>
      <c r="E37" s="98">
        <v>40</v>
      </c>
      <c r="F37" s="98">
        <v>80</v>
      </c>
      <c r="G37" s="109"/>
      <c r="H37" s="109"/>
      <c r="I37" s="109"/>
      <c r="J37" s="98">
        <f t="shared" ref="J37:K42" si="6">+D37+G37</f>
        <v>40</v>
      </c>
      <c r="K37" s="98">
        <f t="shared" si="6"/>
        <v>40</v>
      </c>
      <c r="L37" s="98">
        <f t="shared" ref="L37:L42" si="7">F37+G37+H37</f>
        <v>80</v>
      </c>
      <c r="M37" s="99"/>
    </row>
    <row r="38" spans="1:13" s="100" customFormat="1" ht="36.75" customHeight="1">
      <c r="A38" s="98"/>
      <c r="B38" s="98"/>
      <c r="C38" s="98" t="s">
        <v>209</v>
      </c>
      <c r="D38" s="98">
        <v>50</v>
      </c>
      <c r="E38" s="98">
        <v>50</v>
      </c>
      <c r="F38" s="98">
        <v>100</v>
      </c>
      <c r="G38" s="109">
        <v>3.28</v>
      </c>
      <c r="H38" s="109">
        <v>3.28</v>
      </c>
      <c r="I38" s="109">
        <v>262.11</v>
      </c>
      <c r="J38" s="98">
        <f t="shared" si="6"/>
        <v>53.28</v>
      </c>
      <c r="K38" s="98">
        <f t="shared" si="6"/>
        <v>53.28</v>
      </c>
      <c r="L38" s="98">
        <f t="shared" si="7"/>
        <v>106.56</v>
      </c>
      <c r="M38" s="99"/>
    </row>
    <row r="39" spans="1:13" s="100" customFormat="1" ht="36.75" customHeight="1">
      <c r="A39" s="98"/>
      <c r="B39" s="98"/>
      <c r="C39" s="98" t="s">
        <v>210</v>
      </c>
      <c r="D39" s="98">
        <v>50</v>
      </c>
      <c r="E39" s="98">
        <v>50</v>
      </c>
      <c r="F39" s="98">
        <v>100</v>
      </c>
      <c r="G39" s="109">
        <v>3.43</v>
      </c>
      <c r="H39" s="109">
        <v>3.43</v>
      </c>
      <c r="I39" s="109">
        <v>274.19</v>
      </c>
      <c r="J39" s="98">
        <f t="shared" si="6"/>
        <v>53.43</v>
      </c>
      <c r="K39" s="98">
        <f t="shared" si="6"/>
        <v>53.43</v>
      </c>
      <c r="L39" s="98">
        <f t="shared" si="7"/>
        <v>106.86000000000001</v>
      </c>
      <c r="M39" s="99"/>
    </row>
    <row r="40" spans="1:13" s="100" customFormat="1" ht="36.75" customHeight="1">
      <c r="A40" s="98"/>
      <c r="B40" s="98"/>
      <c r="C40" s="98" t="s">
        <v>211</v>
      </c>
      <c r="D40" s="98">
        <v>50</v>
      </c>
      <c r="E40" s="98">
        <v>50</v>
      </c>
      <c r="F40" s="98">
        <v>100</v>
      </c>
      <c r="G40" s="109">
        <v>1.39</v>
      </c>
      <c r="H40" s="109">
        <v>1.39</v>
      </c>
      <c r="I40" s="109">
        <v>111.45</v>
      </c>
      <c r="J40" s="98">
        <f t="shared" si="6"/>
        <v>51.39</v>
      </c>
      <c r="K40" s="98">
        <f t="shared" si="6"/>
        <v>51.39</v>
      </c>
      <c r="L40" s="98">
        <f t="shared" si="7"/>
        <v>102.78</v>
      </c>
      <c r="M40" s="99"/>
    </row>
    <row r="41" spans="1:13" s="100" customFormat="1" ht="36.75" customHeight="1">
      <c r="A41" s="98"/>
      <c r="B41" s="98"/>
      <c r="C41" s="98" t="s">
        <v>212</v>
      </c>
      <c r="D41" s="98">
        <v>50</v>
      </c>
      <c r="E41" s="98">
        <v>50</v>
      </c>
      <c r="F41" s="98">
        <v>100</v>
      </c>
      <c r="G41" s="109">
        <v>1.34</v>
      </c>
      <c r="H41" s="109">
        <v>1.34</v>
      </c>
      <c r="I41" s="109">
        <v>107.32</v>
      </c>
      <c r="J41" s="98">
        <f t="shared" si="6"/>
        <v>51.34</v>
      </c>
      <c r="K41" s="98">
        <f t="shared" si="6"/>
        <v>51.34</v>
      </c>
      <c r="L41" s="98">
        <f t="shared" si="7"/>
        <v>102.68</v>
      </c>
      <c r="M41" s="99"/>
    </row>
    <row r="42" spans="1:13" s="100" customFormat="1" ht="36.75" customHeight="1">
      <c r="A42" s="98"/>
      <c r="B42" s="98"/>
      <c r="C42" s="98" t="s">
        <v>213</v>
      </c>
      <c r="D42" s="98">
        <v>50</v>
      </c>
      <c r="E42" s="98">
        <v>50</v>
      </c>
      <c r="F42" s="98">
        <v>100</v>
      </c>
      <c r="G42" s="109">
        <v>0.95</v>
      </c>
      <c r="H42" s="109">
        <v>0.95</v>
      </c>
      <c r="I42" s="109">
        <v>75.86</v>
      </c>
      <c r="J42" s="98">
        <f t="shared" si="6"/>
        <v>50.95</v>
      </c>
      <c r="K42" s="98">
        <f t="shared" si="6"/>
        <v>50.95</v>
      </c>
      <c r="L42" s="98">
        <f t="shared" si="7"/>
        <v>101.9</v>
      </c>
      <c r="M42" s="99"/>
    </row>
    <row r="43" spans="1:13" s="105" customFormat="1" ht="36.75" customHeight="1">
      <c r="A43" s="102"/>
      <c r="B43" s="102"/>
      <c r="C43" s="102" t="s">
        <v>33</v>
      </c>
      <c r="D43" s="102">
        <f t="shared" ref="D43:I43" si="8">SUM(D37:D42)</f>
        <v>290</v>
      </c>
      <c r="E43" s="102">
        <f t="shared" si="8"/>
        <v>290</v>
      </c>
      <c r="F43" s="102"/>
      <c r="G43" s="150">
        <f t="shared" si="8"/>
        <v>10.389999999999999</v>
      </c>
      <c r="H43" s="150">
        <f t="shared" si="8"/>
        <v>10.389999999999999</v>
      </c>
      <c r="I43" s="150">
        <f t="shared" si="8"/>
        <v>830.93</v>
      </c>
      <c r="J43" s="102">
        <f>D43+G43</f>
        <v>300.39</v>
      </c>
      <c r="K43" s="102">
        <f>E43+H43</f>
        <v>300.39</v>
      </c>
      <c r="L43" s="102">
        <f t="shared" ref="L43:L59" si="9">J43+K43</f>
        <v>600.78</v>
      </c>
      <c r="M43" s="104"/>
    </row>
    <row r="44" spans="1:13" s="100" customFormat="1" ht="36.75" customHeight="1">
      <c r="A44" s="98">
        <v>6</v>
      </c>
      <c r="B44" s="98" t="s">
        <v>214</v>
      </c>
      <c r="C44" s="98" t="s">
        <v>215</v>
      </c>
      <c r="D44" s="106"/>
      <c r="E44" s="106"/>
      <c r="F44" s="98"/>
      <c r="G44" s="109">
        <v>0.81</v>
      </c>
      <c r="H44" s="109">
        <v>0.81</v>
      </c>
      <c r="I44" s="153">
        <v>65.150000000000006</v>
      </c>
      <c r="J44" s="98">
        <v>0.81</v>
      </c>
      <c r="K44" s="98">
        <v>0.81</v>
      </c>
      <c r="L44" s="98">
        <f t="shared" si="9"/>
        <v>1.62</v>
      </c>
      <c r="M44" s="99"/>
    </row>
    <row r="45" spans="1:13" s="100" customFormat="1" ht="36.75" customHeight="1">
      <c r="A45" s="98"/>
      <c r="B45" s="98"/>
      <c r="C45" s="98" t="s">
        <v>216</v>
      </c>
      <c r="D45" s="106"/>
      <c r="E45" s="106"/>
      <c r="F45" s="98"/>
      <c r="G45" s="109">
        <v>2.85</v>
      </c>
      <c r="H45" s="109">
        <v>2.85</v>
      </c>
      <c r="I45" s="153">
        <v>227.95</v>
      </c>
      <c r="J45" s="98">
        <v>2.85</v>
      </c>
      <c r="K45" s="98">
        <v>2.85</v>
      </c>
      <c r="L45" s="98">
        <v>5.7</v>
      </c>
      <c r="M45" s="99"/>
    </row>
    <row r="46" spans="1:13" s="100" customFormat="1" ht="36.75" customHeight="1">
      <c r="A46" s="98"/>
      <c r="B46" s="98"/>
      <c r="C46" s="98" t="s">
        <v>217</v>
      </c>
      <c r="D46" s="106"/>
      <c r="E46" s="106"/>
      <c r="F46" s="98"/>
      <c r="G46" s="109">
        <v>8.9499999999999993</v>
      </c>
      <c r="H46" s="109">
        <v>8.9499999999999993</v>
      </c>
      <c r="I46" s="153">
        <v>716.18</v>
      </c>
      <c r="J46" s="98">
        <v>8.9499999999999993</v>
      </c>
      <c r="K46" s="98">
        <v>8.9499999999999993</v>
      </c>
      <c r="L46" s="98">
        <v>17.899999999999999</v>
      </c>
      <c r="M46" s="99"/>
    </row>
    <row r="47" spans="1:13" s="105" customFormat="1" ht="36.75" customHeight="1">
      <c r="A47" s="102"/>
      <c r="B47" s="102"/>
      <c r="C47" s="102" t="s">
        <v>33</v>
      </c>
      <c r="D47" s="103"/>
      <c r="E47" s="103"/>
      <c r="F47" s="103"/>
      <c r="G47" s="150">
        <f>SUM(G44:G46)</f>
        <v>12.61</v>
      </c>
      <c r="H47" s="150">
        <f>SUM(H44:H46)</f>
        <v>12.61</v>
      </c>
      <c r="I47" s="150">
        <f>SUM(I44:I46)</f>
        <v>1009.28</v>
      </c>
      <c r="J47" s="102">
        <f>D47+G47</f>
        <v>12.61</v>
      </c>
      <c r="K47" s="102">
        <f>E47+H47</f>
        <v>12.61</v>
      </c>
      <c r="L47" s="102">
        <f t="shared" si="9"/>
        <v>25.22</v>
      </c>
      <c r="M47" s="104"/>
    </row>
    <row r="48" spans="1:13" s="100" customFormat="1" ht="36.75" customHeight="1">
      <c r="A48" s="98">
        <v>7</v>
      </c>
      <c r="B48" s="98" t="s">
        <v>218</v>
      </c>
      <c r="C48" s="98" t="s">
        <v>219</v>
      </c>
      <c r="D48" s="98"/>
      <c r="E48" s="98"/>
      <c r="F48" s="98"/>
      <c r="G48" s="154">
        <v>4.3099999999999996</v>
      </c>
      <c r="H48" s="154">
        <v>4.3099999999999996</v>
      </c>
      <c r="I48" s="154">
        <v>344.98</v>
      </c>
      <c r="J48" s="110">
        <v>4.3099999999999996</v>
      </c>
      <c r="K48" s="110">
        <v>4.3099999999999996</v>
      </c>
      <c r="L48" s="110">
        <f t="shared" si="9"/>
        <v>8.6199999999999992</v>
      </c>
      <c r="M48" s="99"/>
    </row>
    <row r="49" spans="1:13" s="100" customFormat="1" ht="36.75" customHeight="1">
      <c r="A49" s="98"/>
      <c r="B49" s="98"/>
      <c r="C49" s="98" t="s">
        <v>220</v>
      </c>
      <c r="D49" s="98"/>
      <c r="E49" s="98"/>
      <c r="F49" s="98"/>
      <c r="G49" s="154">
        <v>4.28</v>
      </c>
      <c r="H49" s="154">
        <v>4.28</v>
      </c>
      <c r="I49" s="154">
        <v>342.74</v>
      </c>
      <c r="J49" s="110">
        <v>4.28</v>
      </c>
      <c r="K49" s="110">
        <v>4.28</v>
      </c>
      <c r="L49" s="110">
        <f t="shared" si="9"/>
        <v>8.56</v>
      </c>
      <c r="M49" s="99"/>
    </row>
    <row r="50" spans="1:13" s="100" customFormat="1" ht="36.75" customHeight="1">
      <c r="A50" s="98"/>
      <c r="B50" s="98"/>
      <c r="C50" s="98" t="s">
        <v>221</v>
      </c>
      <c r="D50" s="98"/>
      <c r="E50" s="98"/>
      <c r="F50" s="98"/>
      <c r="G50" s="154">
        <v>2.91</v>
      </c>
      <c r="H50" s="154">
        <v>2.91</v>
      </c>
      <c r="I50" s="154">
        <v>232.4</v>
      </c>
      <c r="J50" s="110">
        <v>2.91</v>
      </c>
      <c r="K50" s="110">
        <v>2.91</v>
      </c>
      <c r="L50" s="110">
        <f t="shared" si="9"/>
        <v>5.82</v>
      </c>
      <c r="M50" s="99"/>
    </row>
    <row r="51" spans="1:13" s="100" customFormat="1" ht="36.75" customHeight="1">
      <c r="A51" s="98"/>
      <c r="B51" s="98"/>
      <c r="C51" s="98" t="s">
        <v>222</v>
      </c>
      <c r="D51" s="98"/>
      <c r="E51" s="98"/>
      <c r="F51" s="98"/>
      <c r="G51" s="154">
        <v>2.0699999999999998</v>
      </c>
      <c r="H51" s="154">
        <v>2.0699999999999998</v>
      </c>
      <c r="I51" s="154">
        <v>165.97</v>
      </c>
      <c r="J51" s="110">
        <v>2.0699999999999998</v>
      </c>
      <c r="K51" s="110">
        <v>2.0699999999999998</v>
      </c>
      <c r="L51" s="110">
        <f t="shared" si="9"/>
        <v>4.1399999999999997</v>
      </c>
      <c r="M51" s="99"/>
    </row>
    <row r="52" spans="1:13" s="100" customFormat="1" ht="36.75" customHeight="1">
      <c r="A52" s="98"/>
      <c r="B52" s="98"/>
      <c r="C52" s="98" t="s">
        <v>223</v>
      </c>
      <c r="D52" s="98"/>
      <c r="E52" s="98"/>
      <c r="F52" s="98"/>
      <c r="G52" s="154">
        <v>0.91</v>
      </c>
      <c r="H52" s="154">
        <v>0.91</v>
      </c>
      <c r="I52" s="154">
        <v>72.52</v>
      </c>
      <c r="J52" s="110">
        <v>0.91</v>
      </c>
      <c r="K52" s="110">
        <v>0.91</v>
      </c>
      <c r="L52" s="110">
        <f t="shared" si="9"/>
        <v>1.82</v>
      </c>
      <c r="M52" s="99"/>
    </row>
    <row r="53" spans="1:13" s="100" customFormat="1" ht="36.75" customHeight="1">
      <c r="A53" s="98"/>
      <c r="B53" s="98"/>
      <c r="C53" s="98" t="s">
        <v>224</v>
      </c>
      <c r="D53" s="98"/>
      <c r="E53" s="98"/>
      <c r="F53" s="98"/>
      <c r="G53" s="154">
        <v>0.08</v>
      </c>
      <c r="H53" s="154">
        <v>0.08</v>
      </c>
      <c r="I53" s="154">
        <v>6.16</v>
      </c>
      <c r="J53" s="110">
        <v>0.08</v>
      </c>
      <c r="K53" s="110">
        <v>0.08</v>
      </c>
      <c r="L53" s="110">
        <f t="shared" si="9"/>
        <v>0.16</v>
      </c>
      <c r="M53" s="99"/>
    </row>
    <row r="54" spans="1:13" s="105" customFormat="1" ht="36.75" customHeight="1">
      <c r="A54" s="102"/>
      <c r="B54" s="102"/>
      <c r="C54" s="102" t="s">
        <v>33</v>
      </c>
      <c r="D54" s="103"/>
      <c r="E54" s="103"/>
      <c r="F54" s="103"/>
      <c r="G54" s="150">
        <f>SUM(G48:G53)</f>
        <v>14.56</v>
      </c>
      <c r="H54" s="150">
        <f>SUM(H48:H53)</f>
        <v>14.56</v>
      </c>
      <c r="I54" s="150">
        <f>SUM(I48:I53)</f>
        <v>1164.77</v>
      </c>
      <c r="J54" s="102">
        <f t="shared" ref="J54:K59" si="10">D54+G54</f>
        <v>14.56</v>
      </c>
      <c r="K54" s="102">
        <f t="shared" si="10"/>
        <v>14.56</v>
      </c>
      <c r="L54" s="102">
        <f t="shared" si="9"/>
        <v>29.12</v>
      </c>
      <c r="M54" s="104"/>
    </row>
    <row r="55" spans="1:13" s="100" customFormat="1" ht="36.75" customHeight="1">
      <c r="A55" s="98">
        <v>8</v>
      </c>
      <c r="B55" s="98" t="s">
        <v>225</v>
      </c>
      <c r="C55" s="98" t="s">
        <v>226</v>
      </c>
      <c r="D55" s="111"/>
      <c r="E55" s="111"/>
      <c r="F55" s="112"/>
      <c r="G55" s="155">
        <f>I55*0.025/2</f>
        <v>0.16275000000000001</v>
      </c>
      <c r="H55" s="155">
        <f>G55</f>
        <v>0.16275000000000001</v>
      </c>
      <c r="I55" s="155">
        <v>13.02</v>
      </c>
      <c r="J55" s="112">
        <f t="shared" si="10"/>
        <v>0.16275000000000001</v>
      </c>
      <c r="K55" s="112">
        <f t="shared" si="10"/>
        <v>0.16275000000000001</v>
      </c>
      <c r="L55" s="112">
        <f t="shared" si="9"/>
        <v>0.32550000000000001</v>
      </c>
      <c r="M55" s="113"/>
    </row>
    <row r="56" spans="1:13" s="100" customFormat="1" ht="36.75" customHeight="1">
      <c r="A56" s="98"/>
      <c r="B56" s="98"/>
      <c r="C56" s="98" t="s">
        <v>227</v>
      </c>
      <c r="D56" s="111"/>
      <c r="E56" s="111"/>
      <c r="F56" s="112"/>
      <c r="G56" s="155">
        <f>I56*0.025/2</f>
        <v>0.67512499999999998</v>
      </c>
      <c r="H56" s="155">
        <f>G56</f>
        <v>0.67512499999999998</v>
      </c>
      <c r="I56" s="155">
        <v>54.01</v>
      </c>
      <c r="J56" s="112">
        <f t="shared" si="10"/>
        <v>0.67512499999999998</v>
      </c>
      <c r="K56" s="112">
        <f t="shared" si="10"/>
        <v>0.67512499999999998</v>
      </c>
      <c r="L56" s="112">
        <f t="shared" si="9"/>
        <v>1.35025</v>
      </c>
      <c r="M56" s="113"/>
    </row>
    <row r="57" spans="1:13" s="100" customFormat="1" ht="36.75" customHeight="1">
      <c r="A57" s="98"/>
      <c r="B57" s="98"/>
      <c r="C57" s="98" t="s">
        <v>228</v>
      </c>
      <c r="D57" s="98">
        <v>50</v>
      </c>
      <c r="E57" s="98">
        <v>50</v>
      </c>
      <c r="F57" s="98">
        <v>100</v>
      </c>
      <c r="G57" s="155">
        <f>I57*0.025/2</f>
        <v>3.5801250000000007</v>
      </c>
      <c r="H57" s="155">
        <f>G57</f>
        <v>3.5801250000000007</v>
      </c>
      <c r="I57" s="155">
        <v>286.41000000000003</v>
      </c>
      <c r="J57" s="112">
        <f t="shared" si="10"/>
        <v>53.580125000000002</v>
      </c>
      <c r="K57" s="112">
        <f t="shared" si="10"/>
        <v>53.580125000000002</v>
      </c>
      <c r="L57" s="112">
        <f t="shared" si="9"/>
        <v>107.16025</v>
      </c>
      <c r="M57" s="113"/>
    </row>
    <row r="58" spans="1:13" s="100" customFormat="1" ht="36.75" customHeight="1">
      <c r="A58" s="98"/>
      <c r="B58" s="98"/>
      <c r="C58" s="98" t="s">
        <v>229</v>
      </c>
      <c r="D58" s="98">
        <v>60</v>
      </c>
      <c r="E58" s="98">
        <v>60</v>
      </c>
      <c r="F58" s="98">
        <v>120</v>
      </c>
      <c r="G58" s="155">
        <f>I58*0.025/2</f>
        <v>3.0185</v>
      </c>
      <c r="H58" s="155">
        <f>G58</f>
        <v>3.0185</v>
      </c>
      <c r="I58" s="155">
        <v>241.48</v>
      </c>
      <c r="J58" s="112">
        <f t="shared" si="10"/>
        <v>63.018500000000003</v>
      </c>
      <c r="K58" s="112">
        <f t="shared" si="10"/>
        <v>63.018500000000003</v>
      </c>
      <c r="L58" s="112">
        <f t="shared" si="9"/>
        <v>126.03700000000001</v>
      </c>
      <c r="M58" s="113"/>
    </row>
    <row r="59" spans="1:13" s="100" customFormat="1" ht="36.75" customHeight="1">
      <c r="A59" s="98"/>
      <c r="B59" s="98"/>
      <c r="C59" s="98" t="s">
        <v>230</v>
      </c>
      <c r="D59" s="112"/>
      <c r="E59" s="112"/>
      <c r="F59" s="112"/>
      <c r="G59" s="155">
        <f>I59*0.025/2</f>
        <v>0.829125</v>
      </c>
      <c r="H59" s="155">
        <f>G59</f>
        <v>0.829125</v>
      </c>
      <c r="I59" s="155">
        <v>66.33</v>
      </c>
      <c r="J59" s="112">
        <f t="shared" si="10"/>
        <v>0.829125</v>
      </c>
      <c r="K59" s="112">
        <f t="shared" si="10"/>
        <v>0.829125</v>
      </c>
      <c r="L59" s="112">
        <f t="shared" si="9"/>
        <v>1.65825</v>
      </c>
      <c r="M59" s="113"/>
    </row>
    <row r="60" spans="1:13" s="105" customFormat="1" ht="36.75" customHeight="1">
      <c r="A60" s="102"/>
      <c r="B60" s="102"/>
      <c r="C60" s="102" t="s">
        <v>33</v>
      </c>
      <c r="D60" s="102">
        <f t="shared" ref="D60:I60" si="11">SUM(D55:D59)</f>
        <v>110</v>
      </c>
      <c r="E60" s="102">
        <f t="shared" si="11"/>
        <v>110</v>
      </c>
      <c r="F60" s="102"/>
      <c r="G60" s="151">
        <f t="shared" si="11"/>
        <v>8.265625</v>
      </c>
      <c r="H60" s="151">
        <f t="shared" si="11"/>
        <v>8.265625</v>
      </c>
      <c r="I60" s="151">
        <f t="shared" si="11"/>
        <v>661.25000000000011</v>
      </c>
      <c r="J60" s="108">
        <f>D60+G60</f>
        <v>118.265625</v>
      </c>
      <c r="K60" s="108">
        <f>E60+H60</f>
        <v>118.265625</v>
      </c>
      <c r="L60" s="108">
        <v>236.54</v>
      </c>
      <c r="M60" s="104"/>
    </row>
    <row r="61" spans="1:13" s="100" customFormat="1" ht="36.75" customHeight="1">
      <c r="A61" s="98">
        <v>9</v>
      </c>
      <c r="B61" s="98" t="s">
        <v>231</v>
      </c>
      <c r="C61" s="98" t="s">
        <v>232</v>
      </c>
      <c r="D61" s="106"/>
      <c r="E61" s="106"/>
      <c r="F61" s="98"/>
      <c r="G61" s="152">
        <v>0.19</v>
      </c>
      <c r="H61" s="152">
        <v>0.19</v>
      </c>
      <c r="I61" s="152">
        <v>15.01</v>
      </c>
      <c r="J61" s="107">
        <v>0.19</v>
      </c>
      <c r="K61" s="107">
        <v>0.19</v>
      </c>
      <c r="L61" s="107">
        <f>SUM(J61:K61)</f>
        <v>0.38</v>
      </c>
      <c r="M61" s="113"/>
    </row>
    <row r="62" spans="1:13" s="100" customFormat="1" ht="36.75" customHeight="1">
      <c r="A62" s="98"/>
      <c r="B62" s="98"/>
      <c r="C62" s="98" t="s">
        <v>233</v>
      </c>
      <c r="D62" s="106"/>
      <c r="E62" s="106"/>
      <c r="F62" s="98"/>
      <c r="G62" s="152">
        <v>0.59</v>
      </c>
      <c r="H62" s="152">
        <v>0.59</v>
      </c>
      <c r="I62" s="152">
        <v>47.1</v>
      </c>
      <c r="J62" s="107">
        <v>0.59</v>
      </c>
      <c r="K62" s="107">
        <v>0.59</v>
      </c>
      <c r="L62" s="107">
        <f>SUM(J62:K62)</f>
        <v>1.18</v>
      </c>
      <c r="M62" s="113"/>
    </row>
    <row r="63" spans="1:13" s="100" customFormat="1" ht="36.75" customHeight="1">
      <c r="A63" s="98"/>
      <c r="B63" s="98"/>
      <c r="C63" s="98" t="s">
        <v>234</v>
      </c>
      <c r="D63" s="106"/>
      <c r="E63" s="106"/>
      <c r="F63" s="98"/>
      <c r="G63" s="152">
        <v>0.82</v>
      </c>
      <c r="H63" s="152">
        <v>0.82</v>
      </c>
      <c r="I63" s="152">
        <v>65.88</v>
      </c>
      <c r="J63" s="107">
        <v>0.82</v>
      </c>
      <c r="K63" s="107">
        <v>0.82</v>
      </c>
      <c r="L63" s="107">
        <f>SUM(J63:K63)</f>
        <v>1.64</v>
      </c>
      <c r="M63" s="114"/>
    </row>
    <row r="64" spans="1:13" s="105" customFormat="1" ht="36.75" customHeight="1">
      <c r="A64" s="102"/>
      <c r="B64" s="102"/>
      <c r="C64" s="102" t="s">
        <v>33</v>
      </c>
      <c r="D64" s="103"/>
      <c r="E64" s="103"/>
      <c r="F64" s="103"/>
      <c r="G64" s="151">
        <f>SUM(G61:G63)</f>
        <v>1.6</v>
      </c>
      <c r="H64" s="151">
        <f>SUM(H61:H63)</f>
        <v>1.6</v>
      </c>
      <c r="I64" s="151">
        <f>SUM(I61:I63)</f>
        <v>127.99</v>
      </c>
      <c r="J64" s="108">
        <f>D64+G64</f>
        <v>1.6</v>
      </c>
      <c r="K64" s="108">
        <f>E64+H64</f>
        <v>1.6</v>
      </c>
      <c r="L64" s="108">
        <f>J64+K64</f>
        <v>3.2</v>
      </c>
      <c r="M64" s="104"/>
    </row>
    <row r="65" spans="1:13" s="100" customFormat="1" ht="36.75" customHeight="1">
      <c r="A65" s="98"/>
      <c r="B65" s="98"/>
      <c r="C65" s="98"/>
      <c r="D65" s="106"/>
      <c r="E65" s="106"/>
      <c r="F65" s="106"/>
      <c r="G65" s="152"/>
      <c r="H65" s="152"/>
      <c r="I65" s="152"/>
      <c r="J65" s="120"/>
      <c r="K65" s="120"/>
      <c r="L65" s="120"/>
      <c r="M65" s="99"/>
    </row>
    <row r="66" spans="1:13" s="105" customFormat="1" ht="36.75" customHeight="1">
      <c r="A66" s="102"/>
      <c r="B66" s="102"/>
      <c r="C66" s="115" t="s">
        <v>172</v>
      </c>
      <c r="D66" s="102">
        <f>D64+D60+D54+D47+D43+D36+D20+D9</f>
        <v>1020</v>
      </c>
      <c r="E66" s="102">
        <f>E64+E60+E54+E47+E43+E36+E20+E9</f>
        <v>1020</v>
      </c>
      <c r="F66" s="102"/>
      <c r="G66" s="151">
        <f t="shared" ref="G66:L66" si="12">G9+G17+G20+G36+G43+G47+G54+G60+G64</f>
        <v>86.645624999999995</v>
      </c>
      <c r="H66" s="151">
        <f t="shared" si="12"/>
        <v>86.645624999999995</v>
      </c>
      <c r="I66" s="151">
        <f t="shared" si="12"/>
        <v>6930.32</v>
      </c>
      <c r="J66" s="108">
        <f t="shared" si="12"/>
        <v>1106.6456249999999</v>
      </c>
      <c r="K66" s="108">
        <f t="shared" si="12"/>
        <v>1106.6456249999999</v>
      </c>
      <c r="L66" s="108">
        <f t="shared" si="12"/>
        <v>2213.2999999999997</v>
      </c>
      <c r="M66" s="104"/>
    </row>
  </sheetData>
  <mergeCells count="6">
    <mergeCell ref="A2:M2"/>
    <mergeCell ref="A4:A5"/>
    <mergeCell ref="B4:C5"/>
    <mergeCell ref="D4:F4"/>
    <mergeCell ref="G4:I4"/>
    <mergeCell ref="J4:L4"/>
  </mergeCells>
  <phoneticPr fontId="1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0"/>
  <sheetViews>
    <sheetView zoomScale="75" zoomScaleNormal="75" workbookViewId="0">
      <selection activeCell="Y4" sqref="Y4"/>
    </sheetView>
  </sheetViews>
  <sheetFormatPr defaultRowHeight="15.6"/>
  <cols>
    <col min="1" max="1" width="4.6640625" style="92" customWidth="1"/>
    <col min="2" max="2" width="11.77734375" style="90" customWidth="1"/>
    <col min="3" max="3" width="12.33203125" style="90" customWidth="1"/>
    <col min="4" max="9" width="9.109375" style="90" customWidth="1"/>
    <col min="10" max="10" width="9.109375" style="116" customWidth="1"/>
    <col min="11" max="15" width="9.109375" style="90" customWidth="1"/>
    <col min="16" max="16" width="9.109375" style="116" customWidth="1"/>
    <col min="17" max="18" width="9.109375" style="90" customWidth="1"/>
    <col min="19" max="19" width="11" style="90" customWidth="1"/>
    <col min="20" max="256" width="8.88671875" style="90"/>
    <col min="257" max="257" width="4.6640625" style="90" customWidth="1"/>
    <col min="258" max="258" width="11.77734375" style="90" customWidth="1"/>
    <col min="259" max="259" width="12.33203125" style="90" customWidth="1"/>
    <col min="260" max="274" width="9.109375" style="90" customWidth="1"/>
    <col min="275" max="275" width="11" style="90" customWidth="1"/>
    <col min="276" max="512" width="8.88671875" style="90"/>
    <col min="513" max="513" width="4.6640625" style="90" customWidth="1"/>
    <col min="514" max="514" width="11.77734375" style="90" customWidth="1"/>
    <col min="515" max="515" width="12.33203125" style="90" customWidth="1"/>
    <col min="516" max="530" width="9.109375" style="90" customWidth="1"/>
    <col min="531" max="531" width="11" style="90" customWidth="1"/>
    <col min="532" max="768" width="8.88671875" style="90"/>
    <col min="769" max="769" width="4.6640625" style="90" customWidth="1"/>
    <col min="770" max="770" width="11.77734375" style="90" customWidth="1"/>
    <col min="771" max="771" width="12.33203125" style="90" customWidth="1"/>
    <col min="772" max="786" width="9.109375" style="90" customWidth="1"/>
    <col min="787" max="787" width="11" style="90" customWidth="1"/>
    <col min="788" max="1024" width="8.88671875" style="90"/>
    <col min="1025" max="1025" width="4.6640625" style="90" customWidth="1"/>
    <col min="1026" max="1026" width="11.77734375" style="90" customWidth="1"/>
    <col min="1027" max="1027" width="12.33203125" style="90" customWidth="1"/>
    <col min="1028" max="1042" width="9.109375" style="90" customWidth="1"/>
    <col min="1043" max="1043" width="11" style="90" customWidth="1"/>
    <col min="1044" max="1280" width="8.88671875" style="90"/>
    <col min="1281" max="1281" width="4.6640625" style="90" customWidth="1"/>
    <col min="1282" max="1282" width="11.77734375" style="90" customWidth="1"/>
    <col min="1283" max="1283" width="12.33203125" style="90" customWidth="1"/>
    <col min="1284" max="1298" width="9.109375" style="90" customWidth="1"/>
    <col min="1299" max="1299" width="11" style="90" customWidth="1"/>
    <col min="1300" max="1536" width="8.88671875" style="90"/>
    <col min="1537" max="1537" width="4.6640625" style="90" customWidth="1"/>
    <col min="1538" max="1538" width="11.77734375" style="90" customWidth="1"/>
    <col min="1539" max="1539" width="12.33203125" style="90" customWidth="1"/>
    <col min="1540" max="1554" width="9.109375" style="90" customWidth="1"/>
    <col min="1555" max="1555" width="11" style="90" customWidth="1"/>
    <col min="1556" max="1792" width="8.88671875" style="90"/>
    <col min="1793" max="1793" width="4.6640625" style="90" customWidth="1"/>
    <col min="1794" max="1794" width="11.77734375" style="90" customWidth="1"/>
    <col min="1795" max="1795" width="12.33203125" style="90" customWidth="1"/>
    <col min="1796" max="1810" width="9.109375" style="90" customWidth="1"/>
    <col min="1811" max="1811" width="11" style="90" customWidth="1"/>
    <col min="1812" max="2048" width="8.88671875" style="90"/>
    <col min="2049" max="2049" width="4.6640625" style="90" customWidth="1"/>
    <col min="2050" max="2050" width="11.77734375" style="90" customWidth="1"/>
    <col min="2051" max="2051" width="12.33203125" style="90" customWidth="1"/>
    <col min="2052" max="2066" width="9.109375" style="90" customWidth="1"/>
    <col min="2067" max="2067" width="11" style="90" customWidth="1"/>
    <col min="2068" max="2304" width="8.88671875" style="90"/>
    <col min="2305" max="2305" width="4.6640625" style="90" customWidth="1"/>
    <col min="2306" max="2306" width="11.77734375" style="90" customWidth="1"/>
    <col min="2307" max="2307" width="12.33203125" style="90" customWidth="1"/>
    <col min="2308" max="2322" width="9.109375" style="90" customWidth="1"/>
    <col min="2323" max="2323" width="11" style="90" customWidth="1"/>
    <col min="2324" max="2560" width="8.88671875" style="90"/>
    <col min="2561" max="2561" width="4.6640625" style="90" customWidth="1"/>
    <col min="2562" max="2562" width="11.77734375" style="90" customWidth="1"/>
    <col min="2563" max="2563" width="12.33203125" style="90" customWidth="1"/>
    <col min="2564" max="2578" width="9.109375" style="90" customWidth="1"/>
    <col min="2579" max="2579" width="11" style="90" customWidth="1"/>
    <col min="2580" max="2816" width="8.88671875" style="90"/>
    <col min="2817" max="2817" width="4.6640625" style="90" customWidth="1"/>
    <col min="2818" max="2818" width="11.77734375" style="90" customWidth="1"/>
    <col min="2819" max="2819" width="12.33203125" style="90" customWidth="1"/>
    <col min="2820" max="2834" width="9.109375" style="90" customWidth="1"/>
    <col min="2835" max="2835" width="11" style="90" customWidth="1"/>
    <col min="2836" max="3072" width="8.88671875" style="90"/>
    <col min="3073" max="3073" width="4.6640625" style="90" customWidth="1"/>
    <col min="3074" max="3074" width="11.77734375" style="90" customWidth="1"/>
    <col min="3075" max="3075" width="12.33203125" style="90" customWidth="1"/>
    <col min="3076" max="3090" width="9.109375" style="90" customWidth="1"/>
    <col min="3091" max="3091" width="11" style="90" customWidth="1"/>
    <col min="3092" max="3328" width="8.88671875" style="90"/>
    <col min="3329" max="3329" width="4.6640625" style="90" customWidth="1"/>
    <col min="3330" max="3330" width="11.77734375" style="90" customWidth="1"/>
    <col min="3331" max="3331" width="12.33203125" style="90" customWidth="1"/>
    <col min="3332" max="3346" width="9.109375" style="90" customWidth="1"/>
    <col min="3347" max="3347" width="11" style="90" customWidth="1"/>
    <col min="3348" max="3584" width="8.88671875" style="90"/>
    <col min="3585" max="3585" width="4.6640625" style="90" customWidth="1"/>
    <col min="3586" max="3586" width="11.77734375" style="90" customWidth="1"/>
    <col min="3587" max="3587" width="12.33203125" style="90" customWidth="1"/>
    <col min="3588" max="3602" width="9.109375" style="90" customWidth="1"/>
    <col min="3603" max="3603" width="11" style="90" customWidth="1"/>
    <col min="3604" max="3840" width="8.88671875" style="90"/>
    <col min="3841" max="3841" width="4.6640625" style="90" customWidth="1"/>
    <col min="3842" max="3842" width="11.77734375" style="90" customWidth="1"/>
    <col min="3843" max="3843" width="12.33203125" style="90" customWidth="1"/>
    <col min="3844" max="3858" width="9.109375" style="90" customWidth="1"/>
    <col min="3859" max="3859" width="11" style="90" customWidth="1"/>
    <col min="3860" max="4096" width="8.88671875" style="90"/>
    <col min="4097" max="4097" width="4.6640625" style="90" customWidth="1"/>
    <col min="4098" max="4098" width="11.77734375" style="90" customWidth="1"/>
    <col min="4099" max="4099" width="12.33203125" style="90" customWidth="1"/>
    <col min="4100" max="4114" width="9.109375" style="90" customWidth="1"/>
    <col min="4115" max="4115" width="11" style="90" customWidth="1"/>
    <col min="4116" max="4352" width="8.88671875" style="90"/>
    <col min="4353" max="4353" width="4.6640625" style="90" customWidth="1"/>
    <col min="4354" max="4354" width="11.77734375" style="90" customWidth="1"/>
    <col min="4355" max="4355" width="12.33203125" style="90" customWidth="1"/>
    <col min="4356" max="4370" width="9.109375" style="90" customWidth="1"/>
    <col min="4371" max="4371" width="11" style="90" customWidth="1"/>
    <col min="4372" max="4608" width="8.88671875" style="90"/>
    <col min="4609" max="4609" width="4.6640625" style="90" customWidth="1"/>
    <col min="4610" max="4610" width="11.77734375" style="90" customWidth="1"/>
    <col min="4611" max="4611" width="12.33203125" style="90" customWidth="1"/>
    <col min="4612" max="4626" width="9.109375" style="90" customWidth="1"/>
    <col min="4627" max="4627" width="11" style="90" customWidth="1"/>
    <col min="4628" max="4864" width="8.88671875" style="90"/>
    <col min="4865" max="4865" width="4.6640625" style="90" customWidth="1"/>
    <col min="4866" max="4866" width="11.77734375" style="90" customWidth="1"/>
    <col min="4867" max="4867" width="12.33203125" style="90" customWidth="1"/>
    <col min="4868" max="4882" width="9.109375" style="90" customWidth="1"/>
    <col min="4883" max="4883" width="11" style="90" customWidth="1"/>
    <col min="4884" max="5120" width="8.88671875" style="90"/>
    <col min="5121" max="5121" width="4.6640625" style="90" customWidth="1"/>
    <col min="5122" max="5122" width="11.77734375" style="90" customWidth="1"/>
    <col min="5123" max="5123" width="12.33203125" style="90" customWidth="1"/>
    <col min="5124" max="5138" width="9.109375" style="90" customWidth="1"/>
    <col min="5139" max="5139" width="11" style="90" customWidth="1"/>
    <col min="5140" max="5376" width="8.88671875" style="90"/>
    <col min="5377" max="5377" width="4.6640625" style="90" customWidth="1"/>
    <col min="5378" max="5378" width="11.77734375" style="90" customWidth="1"/>
    <col min="5379" max="5379" width="12.33203125" style="90" customWidth="1"/>
    <col min="5380" max="5394" width="9.109375" style="90" customWidth="1"/>
    <col min="5395" max="5395" width="11" style="90" customWidth="1"/>
    <col min="5396" max="5632" width="8.88671875" style="90"/>
    <col min="5633" max="5633" width="4.6640625" style="90" customWidth="1"/>
    <col min="5634" max="5634" width="11.77734375" style="90" customWidth="1"/>
    <col min="5635" max="5635" width="12.33203125" style="90" customWidth="1"/>
    <col min="5636" max="5650" width="9.109375" style="90" customWidth="1"/>
    <col min="5651" max="5651" width="11" style="90" customWidth="1"/>
    <col min="5652" max="5888" width="8.88671875" style="90"/>
    <col min="5889" max="5889" width="4.6640625" style="90" customWidth="1"/>
    <col min="5890" max="5890" width="11.77734375" style="90" customWidth="1"/>
    <col min="5891" max="5891" width="12.33203125" style="90" customWidth="1"/>
    <col min="5892" max="5906" width="9.109375" style="90" customWidth="1"/>
    <col min="5907" max="5907" width="11" style="90" customWidth="1"/>
    <col min="5908" max="6144" width="8.88671875" style="90"/>
    <col min="6145" max="6145" width="4.6640625" style="90" customWidth="1"/>
    <col min="6146" max="6146" width="11.77734375" style="90" customWidth="1"/>
    <col min="6147" max="6147" width="12.33203125" style="90" customWidth="1"/>
    <col min="6148" max="6162" width="9.109375" style="90" customWidth="1"/>
    <col min="6163" max="6163" width="11" style="90" customWidth="1"/>
    <col min="6164" max="6400" width="8.88671875" style="90"/>
    <col min="6401" max="6401" width="4.6640625" style="90" customWidth="1"/>
    <col min="6402" max="6402" width="11.77734375" style="90" customWidth="1"/>
    <col min="6403" max="6403" width="12.33203125" style="90" customWidth="1"/>
    <col min="6404" max="6418" width="9.109375" style="90" customWidth="1"/>
    <col min="6419" max="6419" width="11" style="90" customWidth="1"/>
    <col min="6420" max="6656" width="8.88671875" style="90"/>
    <col min="6657" max="6657" width="4.6640625" style="90" customWidth="1"/>
    <col min="6658" max="6658" width="11.77734375" style="90" customWidth="1"/>
    <col min="6659" max="6659" width="12.33203125" style="90" customWidth="1"/>
    <col min="6660" max="6674" width="9.109375" style="90" customWidth="1"/>
    <col min="6675" max="6675" width="11" style="90" customWidth="1"/>
    <col min="6676" max="6912" width="8.88671875" style="90"/>
    <col min="6913" max="6913" width="4.6640625" style="90" customWidth="1"/>
    <col min="6914" max="6914" width="11.77734375" style="90" customWidth="1"/>
    <col min="6915" max="6915" width="12.33203125" style="90" customWidth="1"/>
    <col min="6916" max="6930" width="9.109375" style="90" customWidth="1"/>
    <col min="6931" max="6931" width="11" style="90" customWidth="1"/>
    <col min="6932" max="7168" width="8.88671875" style="90"/>
    <col min="7169" max="7169" width="4.6640625" style="90" customWidth="1"/>
    <col min="7170" max="7170" width="11.77734375" style="90" customWidth="1"/>
    <col min="7171" max="7171" width="12.33203125" style="90" customWidth="1"/>
    <col min="7172" max="7186" width="9.109375" style="90" customWidth="1"/>
    <col min="7187" max="7187" width="11" style="90" customWidth="1"/>
    <col min="7188" max="7424" width="8.88671875" style="90"/>
    <col min="7425" max="7425" width="4.6640625" style="90" customWidth="1"/>
    <col min="7426" max="7426" width="11.77734375" style="90" customWidth="1"/>
    <col min="7427" max="7427" width="12.33203125" style="90" customWidth="1"/>
    <col min="7428" max="7442" width="9.109375" style="90" customWidth="1"/>
    <col min="7443" max="7443" width="11" style="90" customWidth="1"/>
    <col min="7444" max="7680" width="8.88671875" style="90"/>
    <col min="7681" max="7681" width="4.6640625" style="90" customWidth="1"/>
    <col min="7682" max="7682" width="11.77734375" style="90" customWidth="1"/>
    <col min="7683" max="7683" width="12.33203125" style="90" customWidth="1"/>
    <col min="7684" max="7698" width="9.109375" style="90" customWidth="1"/>
    <col min="7699" max="7699" width="11" style="90" customWidth="1"/>
    <col min="7700" max="7936" width="8.88671875" style="90"/>
    <col min="7937" max="7937" width="4.6640625" style="90" customWidth="1"/>
    <col min="7938" max="7938" width="11.77734375" style="90" customWidth="1"/>
    <col min="7939" max="7939" width="12.33203125" style="90" customWidth="1"/>
    <col min="7940" max="7954" width="9.109375" style="90" customWidth="1"/>
    <col min="7955" max="7955" width="11" style="90" customWidth="1"/>
    <col min="7956" max="8192" width="8.88671875" style="90"/>
    <col min="8193" max="8193" width="4.6640625" style="90" customWidth="1"/>
    <col min="8194" max="8194" width="11.77734375" style="90" customWidth="1"/>
    <col min="8195" max="8195" width="12.33203125" style="90" customWidth="1"/>
    <col min="8196" max="8210" width="9.109375" style="90" customWidth="1"/>
    <col min="8211" max="8211" width="11" style="90" customWidth="1"/>
    <col min="8212" max="8448" width="8.88671875" style="90"/>
    <col min="8449" max="8449" width="4.6640625" style="90" customWidth="1"/>
    <col min="8450" max="8450" width="11.77734375" style="90" customWidth="1"/>
    <col min="8451" max="8451" width="12.33203125" style="90" customWidth="1"/>
    <col min="8452" max="8466" width="9.109375" style="90" customWidth="1"/>
    <col min="8467" max="8467" width="11" style="90" customWidth="1"/>
    <col min="8468" max="8704" width="8.88671875" style="90"/>
    <col min="8705" max="8705" width="4.6640625" style="90" customWidth="1"/>
    <col min="8706" max="8706" width="11.77734375" style="90" customWidth="1"/>
    <col min="8707" max="8707" width="12.33203125" style="90" customWidth="1"/>
    <col min="8708" max="8722" width="9.109375" style="90" customWidth="1"/>
    <col min="8723" max="8723" width="11" style="90" customWidth="1"/>
    <col min="8724" max="8960" width="8.88671875" style="90"/>
    <col min="8961" max="8961" width="4.6640625" style="90" customWidth="1"/>
    <col min="8962" max="8962" width="11.77734375" style="90" customWidth="1"/>
    <col min="8963" max="8963" width="12.33203125" style="90" customWidth="1"/>
    <col min="8964" max="8978" width="9.109375" style="90" customWidth="1"/>
    <col min="8979" max="8979" width="11" style="90" customWidth="1"/>
    <col min="8980" max="9216" width="8.88671875" style="90"/>
    <col min="9217" max="9217" width="4.6640625" style="90" customWidth="1"/>
    <col min="9218" max="9218" width="11.77734375" style="90" customWidth="1"/>
    <col min="9219" max="9219" width="12.33203125" style="90" customWidth="1"/>
    <col min="9220" max="9234" width="9.109375" style="90" customWidth="1"/>
    <col min="9235" max="9235" width="11" style="90" customWidth="1"/>
    <col min="9236" max="9472" width="8.88671875" style="90"/>
    <col min="9473" max="9473" width="4.6640625" style="90" customWidth="1"/>
    <col min="9474" max="9474" width="11.77734375" style="90" customWidth="1"/>
    <col min="9475" max="9475" width="12.33203125" style="90" customWidth="1"/>
    <col min="9476" max="9490" width="9.109375" style="90" customWidth="1"/>
    <col min="9491" max="9491" width="11" style="90" customWidth="1"/>
    <col min="9492" max="9728" width="8.88671875" style="90"/>
    <col min="9729" max="9729" width="4.6640625" style="90" customWidth="1"/>
    <col min="9730" max="9730" width="11.77734375" style="90" customWidth="1"/>
    <col min="9731" max="9731" width="12.33203125" style="90" customWidth="1"/>
    <col min="9732" max="9746" width="9.109375" style="90" customWidth="1"/>
    <col min="9747" max="9747" width="11" style="90" customWidth="1"/>
    <col min="9748" max="9984" width="8.88671875" style="90"/>
    <col min="9985" max="9985" width="4.6640625" style="90" customWidth="1"/>
    <col min="9986" max="9986" width="11.77734375" style="90" customWidth="1"/>
    <col min="9987" max="9987" width="12.33203125" style="90" customWidth="1"/>
    <col min="9988" max="10002" width="9.109375" style="90" customWidth="1"/>
    <col min="10003" max="10003" width="11" style="90" customWidth="1"/>
    <col min="10004" max="10240" width="8.88671875" style="90"/>
    <col min="10241" max="10241" width="4.6640625" style="90" customWidth="1"/>
    <col min="10242" max="10242" width="11.77734375" style="90" customWidth="1"/>
    <col min="10243" max="10243" width="12.33203125" style="90" customWidth="1"/>
    <col min="10244" max="10258" width="9.109375" style="90" customWidth="1"/>
    <col min="10259" max="10259" width="11" style="90" customWidth="1"/>
    <col min="10260" max="10496" width="8.88671875" style="90"/>
    <col min="10497" max="10497" width="4.6640625" style="90" customWidth="1"/>
    <col min="10498" max="10498" width="11.77734375" style="90" customWidth="1"/>
    <col min="10499" max="10499" width="12.33203125" style="90" customWidth="1"/>
    <col min="10500" max="10514" width="9.109375" style="90" customWidth="1"/>
    <col min="10515" max="10515" width="11" style="90" customWidth="1"/>
    <col min="10516" max="10752" width="8.88671875" style="90"/>
    <col min="10753" max="10753" width="4.6640625" style="90" customWidth="1"/>
    <col min="10754" max="10754" width="11.77734375" style="90" customWidth="1"/>
    <col min="10755" max="10755" width="12.33203125" style="90" customWidth="1"/>
    <col min="10756" max="10770" width="9.109375" style="90" customWidth="1"/>
    <col min="10771" max="10771" width="11" style="90" customWidth="1"/>
    <col min="10772" max="11008" width="8.88671875" style="90"/>
    <col min="11009" max="11009" width="4.6640625" style="90" customWidth="1"/>
    <col min="11010" max="11010" width="11.77734375" style="90" customWidth="1"/>
    <col min="11011" max="11011" width="12.33203125" style="90" customWidth="1"/>
    <col min="11012" max="11026" width="9.109375" style="90" customWidth="1"/>
    <col min="11027" max="11027" width="11" style="90" customWidth="1"/>
    <col min="11028" max="11264" width="8.88671875" style="90"/>
    <col min="11265" max="11265" width="4.6640625" style="90" customWidth="1"/>
    <col min="11266" max="11266" width="11.77734375" style="90" customWidth="1"/>
    <col min="11267" max="11267" width="12.33203125" style="90" customWidth="1"/>
    <col min="11268" max="11282" width="9.109375" style="90" customWidth="1"/>
    <col min="11283" max="11283" width="11" style="90" customWidth="1"/>
    <col min="11284" max="11520" width="8.88671875" style="90"/>
    <col min="11521" max="11521" width="4.6640625" style="90" customWidth="1"/>
    <col min="11522" max="11522" width="11.77734375" style="90" customWidth="1"/>
    <col min="11523" max="11523" width="12.33203125" style="90" customWidth="1"/>
    <col min="11524" max="11538" width="9.109375" style="90" customWidth="1"/>
    <col min="11539" max="11539" width="11" style="90" customWidth="1"/>
    <col min="11540" max="11776" width="8.88671875" style="90"/>
    <col min="11777" max="11777" width="4.6640625" style="90" customWidth="1"/>
    <col min="11778" max="11778" width="11.77734375" style="90" customWidth="1"/>
    <col min="11779" max="11779" width="12.33203125" style="90" customWidth="1"/>
    <col min="11780" max="11794" width="9.109375" style="90" customWidth="1"/>
    <col min="11795" max="11795" width="11" style="90" customWidth="1"/>
    <col min="11796" max="12032" width="8.88671875" style="90"/>
    <col min="12033" max="12033" width="4.6640625" style="90" customWidth="1"/>
    <col min="12034" max="12034" width="11.77734375" style="90" customWidth="1"/>
    <col min="12035" max="12035" width="12.33203125" style="90" customWidth="1"/>
    <col min="12036" max="12050" width="9.109375" style="90" customWidth="1"/>
    <col min="12051" max="12051" width="11" style="90" customWidth="1"/>
    <col min="12052" max="12288" width="8.88671875" style="90"/>
    <col min="12289" max="12289" width="4.6640625" style="90" customWidth="1"/>
    <col min="12290" max="12290" width="11.77734375" style="90" customWidth="1"/>
    <col min="12291" max="12291" width="12.33203125" style="90" customWidth="1"/>
    <col min="12292" max="12306" width="9.109375" style="90" customWidth="1"/>
    <col min="12307" max="12307" width="11" style="90" customWidth="1"/>
    <col min="12308" max="12544" width="8.88671875" style="90"/>
    <col min="12545" max="12545" width="4.6640625" style="90" customWidth="1"/>
    <col min="12546" max="12546" width="11.77734375" style="90" customWidth="1"/>
    <col min="12547" max="12547" width="12.33203125" style="90" customWidth="1"/>
    <col min="12548" max="12562" width="9.109375" style="90" customWidth="1"/>
    <col min="12563" max="12563" width="11" style="90" customWidth="1"/>
    <col min="12564" max="12800" width="8.88671875" style="90"/>
    <col min="12801" max="12801" width="4.6640625" style="90" customWidth="1"/>
    <col min="12802" max="12802" width="11.77734375" style="90" customWidth="1"/>
    <col min="12803" max="12803" width="12.33203125" style="90" customWidth="1"/>
    <col min="12804" max="12818" width="9.109375" style="90" customWidth="1"/>
    <col min="12819" max="12819" width="11" style="90" customWidth="1"/>
    <col min="12820" max="13056" width="8.88671875" style="90"/>
    <col min="13057" max="13057" width="4.6640625" style="90" customWidth="1"/>
    <col min="13058" max="13058" width="11.77734375" style="90" customWidth="1"/>
    <col min="13059" max="13059" width="12.33203125" style="90" customWidth="1"/>
    <col min="13060" max="13074" width="9.109375" style="90" customWidth="1"/>
    <col min="13075" max="13075" width="11" style="90" customWidth="1"/>
    <col min="13076" max="13312" width="8.88671875" style="90"/>
    <col min="13313" max="13313" width="4.6640625" style="90" customWidth="1"/>
    <col min="13314" max="13314" width="11.77734375" style="90" customWidth="1"/>
    <col min="13315" max="13315" width="12.33203125" style="90" customWidth="1"/>
    <col min="13316" max="13330" width="9.109375" style="90" customWidth="1"/>
    <col min="13331" max="13331" width="11" style="90" customWidth="1"/>
    <col min="13332" max="13568" width="8.88671875" style="90"/>
    <col min="13569" max="13569" width="4.6640625" style="90" customWidth="1"/>
    <col min="13570" max="13570" width="11.77734375" style="90" customWidth="1"/>
    <col min="13571" max="13571" width="12.33203125" style="90" customWidth="1"/>
    <col min="13572" max="13586" width="9.109375" style="90" customWidth="1"/>
    <col min="13587" max="13587" width="11" style="90" customWidth="1"/>
    <col min="13588" max="13824" width="8.88671875" style="90"/>
    <col min="13825" max="13825" width="4.6640625" style="90" customWidth="1"/>
    <col min="13826" max="13826" width="11.77734375" style="90" customWidth="1"/>
    <col min="13827" max="13827" width="12.33203125" style="90" customWidth="1"/>
    <col min="13828" max="13842" width="9.109375" style="90" customWidth="1"/>
    <col min="13843" max="13843" width="11" style="90" customWidth="1"/>
    <col min="13844" max="14080" width="8.88671875" style="90"/>
    <col min="14081" max="14081" width="4.6640625" style="90" customWidth="1"/>
    <col min="14082" max="14082" width="11.77734375" style="90" customWidth="1"/>
    <col min="14083" max="14083" width="12.33203125" style="90" customWidth="1"/>
    <col min="14084" max="14098" width="9.109375" style="90" customWidth="1"/>
    <col min="14099" max="14099" width="11" style="90" customWidth="1"/>
    <col min="14100" max="14336" width="8.88671875" style="90"/>
    <col min="14337" max="14337" width="4.6640625" style="90" customWidth="1"/>
    <col min="14338" max="14338" width="11.77734375" style="90" customWidth="1"/>
    <col min="14339" max="14339" width="12.33203125" style="90" customWidth="1"/>
    <col min="14340" max="14354" width="9.109375" style="90" customWidth="1"/>
    <col min="14355" max="14355" width="11" style="90" customWidth="1"/>
    <col min="14356" max="14592" width="8.88671875" style="90"/>
    <col min="14593" max="14593" width="4.6640625" style="90" customWidth="1"/>
    <col min="14594" max="14594" width="11.77734375" style="90" customWidth="1"/>
    <col min="14595" max="14595" width="12.33203125" style="90" customWidth="1"/>
    <col min="14596" max="14610" width="9.109375" style="90" customWidth="1"/>
    <col min="14611" max="14611" width="11" style="90" customWidth="1"/>
    <col min="14612" max="14848" width="8.88671875" style="90"/>
    <col min="14849" max="14849" width="4.6640625" style="90" customWidth="1"/>
    <col min="14850" max="14850" width="11.77734375" style="90" customWidth="1"/>
    <col min="14851" max="14851" width="12.33203125" style="90" customWidth="1"/>
    <col min="14852" max="14866" width="9.109375" style="90" customWidth="1"/>
    <col min="14867" max="14867" width="11" style="90" customWidth="1"/>
    <col min="14868" max="15104" width="8.88671875" style="90"/>
    <col min="15105" max="15105" width="4.6640625" style="90" customWidth="1"/>
    <col min="15106" max="15106" width="11.77734375" style="90" customWidth="1"/>
    <col min="15107" max="15107" width="12.33203125" style="90" customWidth="1"/>
    <col min="15108" max="15122" width="9.109375" style="90" customWidth="1"/>
    <col min="15123" max="15123" width="11" style="90" customWidth="1"/>
    <col min="15124" max="15360" width="8.88671875" style="90"/>
    <col min="15361" max="15361" width="4.6640625" style="90" customWidth="1"/>
    <col min="15362" max="15362" width="11.77734375" style="90" customWidth="1"/>
    <col min="15363" max="15363" width="12.33203125" style="90" customWidth="1"/>
    <col min="15364" max="15378" width="9.109375" style="90" customWidth="1"/>
    <col min="15379" max="15379" width="11" style="90" customWidth="1"/>
    <col min="15380" max="15616" width="8.88671875" style="90"/>
    <col min="15617" max="15617" width="4.6640625" style="90" customWidth="1"/>
    <col min="15618" max="15618" width="11.77734375" style="90" customWidth="1"/>
    <col min="15619" max="15619" width="12.33203125" style="90" customWidth="1"/>
    <col min="15620" max="15634" width="9.109375" style="90" customWidth="1"/>
    <col min="15635" max="15635" width="11" style="90" customWidth="1"/>
    <col min="15636" max="15872" width="8.88671875" style="90"/>
    <col min="15873" max="15873" width="4.6640625" style="90" customWidth="1"/>
    <col min="15874" max="15874" width="11.77734375" style="90" customWidth="1"/>
    <col min="15875" max="15875" width="12.33203125" style="90" customWidth="1"/>
    <col min="15876" max="15890" width="9.109375" style="90" customWidth="1"/>
    <col min="15891" max="15891" width="11" style="90" customWidth="1"/>
    <col min="15892" max="16128" width="8.88671875" style="90"/>
    <col min="16129" max="16129" width="4.6640625" style="90" customWidth="1"/>
    <col min="16130" max="16130" width="11.77734375" style="90" customWidth="1"/>
    <col min="16131" max="16131" width="12.33203125" style="90" customWidth="1"/>
    <col min="16132" max="16146" width="9.109375" style="90" customWidth="1"/>
    <col min="16147" max="16147" width="11" style="90" customWidth="1"/>
    <col min="16148" max="16384" width="8.88671875" style="90"/>
  </cols>
  <sheetData>
    <row r="1" spans="1:19" ht="38.25" customHeight="1">
      <c r="A1" s="215" t="s">
        <v>313</v>
      </c>
      <c r="B1" s="215"/>
    </row>
    <row r="2" spans="1:19" ht="54.75" customHeight="1">
      <c r="A2" s="216" t="s">
        <v>236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24" customHeight="1" thickBot="1">
      <c r="P3" s="217" t="s">
        <v>237</v>
      </c>
      <c r="Q3" s="217"/>
      <c r="R3" s="217"/>
      <c r="S3" s="217"/>
    </row>
    <row r="4" spans="1:19" s="96" customFormat="1" ht="36.75" customHeight="1">
      <c r="A4" s="218" t="s">
        <v>238</v>
      </c>
      <c r="B4" s="220" t="s">
        <v>239</v>
      </c>
      <c r="C4" s="220"/>
      <c r="D4" s="220" t="s">
        <v>240</v>
      </c>
      <c r="E4" s="220"/>
      <c r="F4" s="220"/>
      <c r="G4" s="220" t="s">
        <v>241</v>
      </c>
      <c r="H4" s="220"/>
      <c r="I4" s="220"/>
      <c r="J4" s="220" t="s">
        <v>242</v>
      </c>
      <c r="K4" s="220"/>
      <c r="L4" s="220"/>
      <c r="M4" s="220" t="s">
        <v>243</v>
      </c>
      <c r="N4" s="220"/>
      <c r="O4" s="220"/>
      <c r="P4" s="220" t="s">
        <v>244</v>
      </c>
      <c r="Q4" s="220"/>
      <c r="R4" s="220"/>
      <c r="S4" s="213" t="s">
        <v>245</v>
      </c>
    </row>
    <row r="5" spans="1:19" s="96" customFormat="1" ht="46.8" customHeight="1">
      <c r="A5" s="219"/>
      <c r="B5" s="210"/>
      <c r="C5" s="210"/>
      <c r="D5" s="97" t="s">
        <v>246</v>
      </c>
      <c r="E5" s="97" t="s">
        <v>247</v>
      </c>
      <c r="F5" s="97" t="s">
        <v>248</v>
      </c>
      <c r="G5" s="97" t="s">
        <v>246</v>
      </c>
      <c r="H5" s="97" t="s">
        <v>247</v>
      </c>
      <c r="I5" s="97" t="s">
        <v>248</v>
      </c>
      <c r="J5" s="117" t="s">
        <v>246</v>
      </c>
      <c r="K5" s="97" t="s">
        <v>247</v>
      </c>
      <c r="L5" s="97" t="s">
        <v>249</v>
      </c>
      <c r="M5" s="97" t="s">
        <v>246</v>
      </c>
      <c r="N5" s="97" t="s">
        <v>247</v>
      </c>
      <c r="O5" s="97" t="s">
        <v>249</v>
      </c>
      <c r="P5" s="189" t="s">
        <v>246</v>
      </c>
      <c r="Q5" s="97" t="s">
        <v>247</v>
      </c>
      <c r="R5" s="97" t="s">
        <v>250</v>
      </c>
      <c r="S5" s="214"/>
    </row>
    <row r="6" spans="1:19" s="100" customFormat="1" ht="36.75" customHeight="1">
      <c r="A6" s="118">
        <v>1</v>
      </c>
      <c r="B6" s="98" t="s">
        <v>251</v>
      </c>
      <c r="C6" s="98" t="s">
        <v>252</v>
      </c>
      <c r="D6" s="106"/>
      <c r="E6" s="106"/>
      <c r="F6" s="106"/>
      <c r="G6" s="106"/>
      <c r="H6" s="106"/>
      <c r="I6" s="106"/>
      <c r="J6" s="119">
        <v>42.1875</v>
      </c>
      <c r="K6" s="120">
        <v>42.1875</v>
      </c>
      <c r="L6" s="106">
        <v>3375</v>
      </c>
      <c r="M6" s="106"/>
      <c r="N6" s="106"/>
      <c r="O6" s="106"/>
      <c r="P6" s="122">
        <v>42.19</v>
      </c>
      <c r="Q6" s="106">
        <v>42.19</v>
      </c>
      <c r="R6" s="106">
        <f>SUM(P6:Q6)</f>
        <v>84.38</v>
      </c>
      <c r="S6" s="121"/>
    </row>
    <row r="7" spans="1:19" s="100" customFormat="1" ht="36.75" customHeight="1">
      <c r="A7" s="118"/>
      <c r="B7" s="98"/>
      <c r="C7" s="98" t="s">
        <v>253</v>
      </c>
      <c r="D7" s="106"/>
      <c r="E7" s="106"/>
      <c r="F7" s="106"/>
      <c r="G7" s="106"/>
      <c r="H7" s="106"/>
      <c r="I7" s="106"/>
      <c r="J7" s="122"/>
      <c r="K7" s="106"/>
      <c r="L7" s="106"/>
      <c r="M7" s="106"/>
      <c r="N7" s="106"/>
      <c r="O7" s="106"/>
      <c r="P7" s="122"/>
      <c r="Q7" s="106"/>
      <c r="R7" s="106"/>
      <c r="S7" s="121"/>
    </row>
    <row r="8" spans="1:19" s="100" customFormat="1" ht="36.75" customHeight="1">
      <c r="A8" s="118"/>
      <c r="B8" s="98"/>
      <c r="C8" s="98" t="s">
        <v>253</v>
      </c>
      <c r="D8" s="106"/>
      <c r="E8" s="106"/>
      <c r="F8" s="106"/>
      <c r="G8" s="106"/>
      <c r="H8" s="106"/>
      <c r="I8" s="106"/>
      <c r="J8" s="122"/>
      <c r="K8" s="106"/>
      <c r="L8" s="106"/>
      <c r="M8" s="106"/>
      <c r="N8" s="106"/>
      <c r="O8" s="106"/>
      <c r="P8" s="122"/>
      <c r="Q8" s="106"/>
      <c r="R8" s="106"/>
      <c r="S8" s="121"/>
    </row>
    <row r="9" spans="1:19" s="100" customFormat="1" ht="36.75" customHeight="1">
      <c r="A9" s="118"/>
      <c r="B9" s="98"/>
      <c r="C9" s="98" t="s">
        <v>254</v>
      </c>
      <c r="D9" s="106"/>
      <c r="E9" s="106"/>
      <c r="F9" s="106"/>
      <c r="G9" s="106"/>
      <c r="H9" s="106"/>
      <c r="I9" s="106"/>
      <c r="J9" s="122"/>
      <c r="K9" s="106"/>
      <c r="L9" s="106"/>
      <c r="M9" s="106"/>
      <c r="N9" s="106"/>
      <c r="O9" s="106"/>
      <c r="P9" s="122"/>
      <c r="Q9" s="106"/>
      <c r="R9" s="106"/>
      <c r="S9" s="121"/>
    </row>
    <row r="10" spans="1:19" s="100" customFormat="1" ht="36.75" customHeight="1">
      <c r="A10" s="118">
        <v>2</v>
      </c>
      <c r="B10" s="98" t="s">
        <v>255</v>
      </c>
      <c r="C10" s="98" t="s">
        <v>253</v>
      </c>
      <c r="D10" s="106"/>
      <c r="E10" s="106"/>
      <c r="F10" s="106"/>
      <c r="G10" s="106"/>
      <c r="H10" s="106"/>
      <c r="I10" s="106"/>
      <c r="J10" s="122"/>
      <c r="K10" s="106"/>
      <c r="L10" s="106"/>
      <c r="M10" s="106"/>
      <c r="N10" s="106"/>
      <c r="O10" s="106"/>
      <c r="P10" s="122"/>
      <c r="Q10" s="106"/>
      <c r="R10" s="106"/>
      <c r="S10" s="121"/>
    </row>
    <row r="11" spans="1:19" s="100" customFormat="1" ht="36.75" customHeight="1">
      <c r="A11" s="118"/>
      <c r="B11" s="98"/>
      <c r="C11" s="98" t="s">
        <v>253</v>
      </c>
      <c r="D11" s="106"/>
      <c r="E11" s="106"/>
      <c r="F11" s="106"/>
      <c r="G11" s="106"/>
      <c r="H11" s="106"/>
      <c r="I11" s="106"/>
      <c r="J11" s="122"/>
      <c r="K11" s="106"/>
      <c r="L11" s="106"/>
      <c r="M11" s="106"/>
      <c r="N11" s="106"/>
      <c r="O11" s="106"/>
      <c r="P11" s="122"/>
      <c r="Q11" s="106"/>
      <c r="R11" s="106"/>
      <c r="S11" s="121"/>
    </row>
    <row r="12" spans="1:19" s="100" customFormat="1" ht="36.75" customHeight="1">
      <c r="A12" s="118"/>
      <c r="B12" s="98"/>
      <c r="C12" s="98" t="s">
        <v>253</v>
      </c>
      <c r="D12" s="106"/>
      <c r="E12" s="106"/>
      <c r="F12" s="106"/>
      <c r="G12" s="106"/>
      <c r="H12" s="106"/>
      <c r="I12" s="106"/>
      <c r="J12" s="122"/>
      <c r="K12" s="106"/>
      <c r="L12" s="106"/>
      <c r="M12" s="106"/>
      <c r="N12" s="106"/>
      <c r="O12" s="106"/>
      <c r="P12" s="122"/>
      <c r="Q12" s="106"/>
      <c r="R12" s="106"/>
      <c r="S12" s="121"/>
    </row>
    <row r="13" spans="1:19" s="100" customFormat="1" ht="36.75" customHeight="1">
      <c r="A13" s="118"/>
      <c r="B13" s="98"/>
      <c r="C13" s="98" t="s">
        <v>254</v>
      </c>
      <c r="D13" s="106"/>
      <c r="E13" s="106"/>
      <c r="F13" s="106"/>
      <c r="G13" s="106"/>
      <c r="H13" s="106"/>
      <c r="I13" s="106"/>
      <c r="J13" s="122"/>
      <c r="K13" s="106"/>
      <c r="L13" s="106"/>
      <c r="M13" s="106"/>
      <c r="N13" s="106"/>
      <c r="O13" s="106"/>
      <c r="P13" s="122"/>
      <c r="Q13" s="106"/>
      <c r="R13" s="106"/>
      <c r="S13" s="121"/>
    </row>
    <row r="14" spans="1:19" s="100" customFormat="1" ht="36.75" customHeight="1">
      <c r="A14" s="118"/>
      <c r="B14" s="98" t="s">
        <v>256</v>
      </c>
      <c r="C14" s="98" t="s">
        <v>256</v>
      </c>
      <c r="D14" s="106"/>
      <c r="E14" s="106"/>
      <c r="F14" s="106"/>
      <c r="G14" s="106"/>
      <c r="H14" s="106"/>
      <c r="I14" s="106"/>
      <c r="J14" s="122"/>
      <c r="K14" s="106"/>
      <c r="L14" s="106"/>
      <c r="M14" s="106"/>
      <c r="N14" s="106"/>
      <c r="O14" s="106"/>
      <c r="P14" s="122"/>
      <c r="Q14" s="106"/>
      <c r="R14" s="106"/>
      <c r="S14" s="121"/>
    </row>
    <row r="15" spans="1:19" s="100" customFormat="1" ht="36.75" customHeight="1">
      <c r="A15" s="118"/>
      <c r="B15" s="98"/>
      <c r="C15" s="98"/>
      <c r="D15" s="106"/>
      <c r="E15" s="106"/>
      <c r="F15" s="106"/>
      <c r="G15" s="106"/>
      <c r="H15" s="106"/>
      <c r="I15" s="106"/>
      <c r="J15" s="122"/>
      <c r="K15" s="106"/>
      <c r="L15" s="106"/>
      <c r="M15" s="106"/>
      <c r="N15" s="106"/>
      <c r="O15" s="106"/>
      <c r="P15" s="122"/>
      <c r="Q15" s="106"/>
      <c r="R15" s="106"/>
      <c r="S15" s="121"/>
    </row>
    <row r="16" spans="1:19" s="100" customFormat="1" ht="36.75" customHeight="1">
      <c r="A16" s="118"/>
      <c r="B16" s="98"/>
      <c r="C16" s="98"/>
      <c r="D16" s="106"/>
      <c r="E16" s="106"/>
      <c r="F16" s="106"/>
      <c r="G16" s="106"/>
      <c r="H16" s="106"/>
      <c r="I16" s="106"/>
      <c r="J16" s="122"/>
      <c r="K16" s="106"/>
      <c r="L16" s="106"/>
      <c r="M16" s="106"/>
      <c r="N16" s="106"/>
      <c r="O16" s="106"/>
      <c r="P16" s="122"/>
      <c r="Q16" s="106"/>
      <c r="R16" s="106"/>
      <c r="S16" s="121"/>
    </row>
    <row r="17" spans="1:19" s="100" customFormat="1" ht="36.75" customHeight="1">
      <c r="A17" s="118"/>
      <c r="B17" s="98"/>
      <c r="C17" s="98"/>
      <c r="D17" s="106"/>
      <c r="E17" s="106"/>
      <c r="F17" s="106"/>
      <c r="G17" s="106"/>
      <c r="H17" s="106"/>
      <c r="I17" s="106"/>
      <c r="J17" s="122"/>
      <c r="K17" s="106"/>
      <c r="L17" s="106"/>
      <c r="M17" s="106"/>
      <c r="N17" s="106"/>
      <c r="O17" s="106"/>
      <c r="P17" s="122"/>
      <c r="Q17" s="106"/>
      <c r="R17" s="106"/>
      <c r="S17" s="121"/>
    </row>
    <row r="18" spans="1:19" s="100" customFormat="1" ht="36.75" customHeight="1">
      <c r="A18" s="118"/>
      <c r="B18" s="98"/>
      <c r="C18" s="98"/>
      <c r="D18" s="106"/>
      <c r="E18" s="106"/>
      <c r="F18" s="106"/>
      <c r="G18" s="106"/>
      <c r="H18" s="106"/>
      <c r="I18" s="106"/>
      <c r="J18" s="122"/>
      <c r="K18" s="106"/>
      <c r="L18" s="106"/>
      <c r="M18" s="106"/>
      <c r="N18" s="106"/>
      <c r="O18" s="106"/>
      <c r="P18" s="122"/>
      <c r="Q18" s="106"/>
      <c r="R18" s="106"/>
      <c r="S18" s="121"/>
    </row>
    <row r="19" spans="1:19" s="100" customFormat="1" ht="36.75" customHeight="1">
      <c r="A19" s="118"/>
      <c r="B19" s="98"/>
      <c r="C19" s="98"/>
      <c r="D19" s="106"/>
      <c r="E19" s="106"/>
      <c r="F19" s="106"/>
      <c r="G19" s="106"/>
      <c r="H19" s="106"/>
      <c r="I19" s="106"/>
      <c r="J19" s="122"/>
      <c r="K19" s="106"/>
      <c r="L19" s="106"/>
      <c r="M19" s="106"/>
      <c r="N19" s="106"/>
      <c r="O19" s="106"/>
      <c r="P19" s="122"/>
      <c r="Q19" s="106"/>
      <c r="R19" s="106"/>
      <c r="S19" s="121"/>
    </row>
    <row r="20" spans="1:19" s="100" customFormat="1" ht="36.75" customHeight="1" thickBot="1">
      <c r="A20" s="123"/>
      <c r="B20" s="124"/>
      <c r="C20" s="124" t="s">
        <v>257</v>
      </c>
      <c r="D20" s="125"/>
      <c r="E20" s="125"/>
      <c r="F20" s="125"/>
      <c r="G20" s="125"/>
      <c r="H20" s="125"/>
      <c r="I20" s="125"/>
      <c r="J20" s="119">
        <v>42.1875</v>
      </c>
      <c r="K20" s="119">
        <v>42.1875</v>
      </c>
      <c r="L20" s="125">
        <v>3375</v>
      </c>
      <c r="M20" s="125"/>
      <c r="N20" s="125"/>
      <c r="O20" s="125"/>
      <c r="P20" s="190">
        <v>42.19</v>
      </c>
      <c r="Q20" s="125">
        <v>42.19</v>
      </c>
      <c r="R20" s="125">
        <f>SUM(P20:Q20)</f>
        <v>84.38</v>
      </c>
      <c r="S20" s="126"/>
    </row>
  </sheetData>
  <mergeCells count="11">
    <mergeCell ref="S4:S5"/>
    <mergeCell ref="A1:B1"/>
    <mergeCell ref="A2:S2"/>
    <mergeCell ref="P3:S3"/>
    <mergeCell ref="A4:A5"/>
    <mergeCell ref="B4:C5"/>
    <mergeCell ref="D4:F4"/>
    <mergeCell ref="G4:I4"/>
    <mergeCell ref="J4:L4"/>
    <mergeCell ref="M4:O4"/>
    <mergeCell ref="P4:R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5"/>
  <sheetViews>
    <sheetView showZeros="0" topLeftCell="C28" zoomScale="75" workbookViewId="0">
      <selection activeCell="M51" sqref="M51"/>
    </sheetView>
  </sheetViews>
  <sheetFormatPr defaultColWidth="10" defaultRowHeight="20.399999999999999"/>
  <cols>
    <col min="1" max="1" width="6.88671875" style="29" customWidth="1"/>
    <col min="2" max="2" width="17.77734375" style="30" customWidth="1"/>
    <col min="3" max="3" width="17.77734375" style="26" customWidth="1"/>
    <col min="4" max="4" width="13" style="27" customWidth="1"/>
    <col min="5" max="5" width="13.109375" style="27" customWidth="1"/>
    <col min="6" max="6" width="12.44140625" style="27" customWidth="1"/>
    <col min="7" max="8" width="11.6640625" style="27" customWidth="1"/>
    <col min="9" max="9" width="13.88671875" style="27" customWidth="1"/>
    <col min="10" max="11" width="10.5546875" style="28" customWidth="1"/>
    <col min="12" max="12" width="13.6640625" style="28" customWidth="1"/>
    <col min="13" max="13" width="12.5546875" style="27" customWidth="1"/>
    <col min="14" max="14" width="11.44140625" style="27" customWidth="1"/>
    <col min="15" max="15" width="13.33203125" style="27" customWidth="1"/>
    <col min="16" max="16" width="13" style="27" bestFit="1" customWidth="1"/>
    <col min="17" max="18" width="14.33203125" style="27" bestFit="1" customWidth="1"/>
    <col min="19" max="256" width="10" style="27"/>
    <col min="257" max="257" width="6.88671875" style="27" customWidth="1"/>
    <col min="258" max="259" width="17.77734375" style="27" customWidth="1"/>
    <col min="260" max="260" width="13" style="27" customWidth="1"/>
    <col min="261" max="261" width="13.109375" style="27" customWidth="1"/>
    <col min="262" max="262" width="12.44140625" style="27" customWidth="1"/>
    <col min="263" max="264" width="11.6640625" style="27" customWidth="1"/>
    <col min="265" max="265" width="13.88671875" style="27" customWidth="1"/>
    <col min="266" max="267" width="10.5546875" style="27" customWidth="1"/>
    <col min="268" max="268" width="13.6640625" style="27" customWidth="1"/>
    <col min="269" max="269" width="12.5546875" style="27" customWidth="1"/>
    <col min="270" max="270" width="11.44140625" style="27" customWidth="1"/>
    <col min="271" max="271" width="13.33203125" style="27" customWidth="1"/>
    <col min="272" max="272" width="13" style="27" bestFit="1" customWidth="1"/>
    <col min="273" max="274" width="14.33203125" style="27" bestFit="1" customWidth="1"/>
    <col min="275" max="512" width="10" style="27"/>
    <col min="513" max="513" width="6.88671875" style="27" customWidth="1"/>
    <col min="514" max="515" width="17.77734375" style="27" customWidth="1"/>
    <col min="516" max="516" width="13" style="27" customWidth="1"/>
    <col min="517" max="517" width="13.109375" style="27" customWidth="1"/>
    <col min="518" max="518" width="12.44140625" style="27" customWidth="1"/>
    <col min="519" max="520" width="11.6640625" style="27" customWidth="1"/>
    <col min="521" max="521" width="13.88671875" style="27" customWidth="1"/>
    <col min="522" max="523" width="10.5546875" style="27" customWidth="1"/>
    <col min="524" max="524" width="13.6640625" style="27" customWidth="1"/>
    <col min="525" max="525" width="12.5546875" style="27" customWidth="1"/>
    <col min="526" max="526" width="11.44140625" style="27" customWidth="1"/>
    <col min="527" max="527" width="13.33203125" style="27" customWidth="1"/>
    <col min="528" max="528" width="13" style="27" bestFit="1" customWidth="1"/>
    <col min="529" max="530" width="14.33203125" style="27" bestFit="1" customWidth="1"/>
    <col min="531" max="768" width="10" style="27"/>
    <col min="769" max="769" width="6.88671875" style="27" customWidth="1"/>
    <col min="770" max="771" width="17.77734375" style="27" customWidth="1"/>
    <col min="772" max="772" width="13" style="27" customWidth="1"/>
    <col min="773" max="773" width="13.109375" style="27" customWidth="1"/>
    <col min="774" max="774" width="12.44140625" style="27" customWidth="1"/>
    <col min="775" max="776" width="11.6640625" style="27" customWidth="1"/>
    <col min="777" max="777" width="13.88671875" style="27" customWidth="1"/>
    <col min="778" max="779" width="10.5546875" style="27" customWidth="1"/>
    <col min="780" max="780" width="13.6640625" style="27" customWidth="1"/>
    <col min="781" max="781" width="12.5546875" style="27" customWidth="1"/>
    <col min="782" max="782" width="11.44140625" style="27" customWidth="1"/>
    <col min="783" max="783" width="13.33203125" style="27" customWidth="1"/>
    <col min="784" max="784" width="13" style="27" bestFit="1" customWidth="1"/>
    <col min="785" max="786" width="14.33203125" style="27" bestFit="1" customWidth="1"/>
    <col min="787" max="1024" width="10" style="27"/>
    <col min="1025" max="1025" width="6.88671875" style="27" customWidth="1"/>
    <col min="1026" max="1027" width="17.77734375" style="27" customWidth="1"/>
    <col min="1028" max="1028" width="13" style="27" customWidth="1"/>
    <col min="1029" max="1029" width="13.109375" style="27" customWidth="1"/>
    <col min="1030" max="1030" width="12.44140625" style="27" customWidth="1"/>
    <col min="1031" max="1032" width="11.6640625" style="27" customWidth="1"/>
    <col min="1033" max="1033" width="13.88671875" style="27" customWidth="1"/>
    <col min="1034" max="1035" width="10.5546875" style="27" customWidth="1"/>
    <col min="1036" max="1036" width="13.6640625" style="27" customWidth="1"/>
    <col min="1037" max="1037" width="12.5546875" style="27" customWidth="1"/>
    <col min="1038" max="1038" width="11.44140625" style="27" customWidth="1"/>
    <col min="1039" max="1039" width="13.33203125" style="27" customWidth="1"/>
    <col min="1040" max="1040" width="13" style="27" bestFit="1" customWidth="1"/>
    <col min="1041" max="1042" width="14.33203125" style="27" bestFit="1" customWidth="1"/>
    <col min="1043" max="1280" width="10" style="27"/>
    <col min="1281" max="1281" width="6.88671875" style="27" customWidth="1"/>
    <col min="1282" max="1283" width="17.77734375" style="27" customWidth="1"/>
    <col min="1284" max="1284" width="13" style="27" customWidth="1"/>
    <col min="1285" max="1285" width="13.109375" style="27" customWidth="1"/>
    <col min="1286" max="1286" width="12.44140625" style="27" customWidth="1"/>
    <col min="1287" max="1288" width="11.6640625" style="27" customWidth="1"/>
    <col min="1289" max="1289" width="13.88671875" style="27" customWidth="1"/>
    <col min="1290" max="1291" width="10.5546875" style="27" customWidth="1"/>
    <col min="1292" max="1292" width="13.6640625" style="27" customWidth="1"/>
    <col min="1293" max="1293" width="12.5546875" style="27" customWidth="1"/>
    <col min="1294" max="1294" width="11.44140625" style="27" customWidth="1"/>
    <col min="1295" max="1295" width="13.33203125" style="27" customWidth="1"/>
    <col min="1296" max="1296" width="13" style="27" bestFit="1" customWidth="1"/>
    <col min="1297" max="1298" width="14.33203125" style="27" bestFit="1" customWidth="1"/>
    <col min="1299" max="1536" width="10" style="27"/>
    <col min="1537" max="1537" width="6.88671875" style="27" customWidth="1"/>
    <col min="1538" max="1539" width="17.77734375" style="27" customWidth="1"/>
    <col min="1540" max="1540" width="13" style="27" customWidth="1"/>
    <col min="1541" max="1541" width="13.109375" style="27" customWidth="1"/>
    <col min="1542" max="1542" width="12.44140625" style="27" customWidth="1"/>
    <col min="1543" max="1544" width="11.6640625" style="27" customWidth="1"/>
    <col min="1545" max="1545" width="13.88671875" style="27" customWidth="1"/>
    <col min="1546" max="1547" width="10.5546875" style="27" customWidth="1"/>
    <col min="1548" max="1548" width="13.6640625" style="27" customWidth="1"/>
    <col min="1549" max="1549" width="12.5546875" style="27" customWidth="1"/>
    <col min="1550" max="1550" width="11.44140625" style="27" customWidth="1"/>
    <col min="1551" max="1551" width="13.33203125" style="27" customWidth="1"/>
    <col min="1552" max="1552" width="13" style="27" bestFit="1" customWidth="1"/>
    <col min="1553" max="1554" width="14.33203125" style="27" bestFit="1" customWidth="1"/>
    <col min="1555" max="1792" width="10" style="27"/>
    <col min="1793" max="1793" width="6.88671875" style="27" customWidth="1"/>
    <col min="1794" max="1795" width="17.77734375" style="27" customWidth="1"/>
    <col min="1796" max="1796" width="13" style="27" customWidth="1"/>
    <col min="1797" max="1797" width="13.109375" style="27" customWidth="1"/>
    <col min="1798" max="1798" width="12.44140625" style="27" customWidth="1"/>
    <col min="1799" max="1800" width="11.6640625" style="27" customWidth="1"/>
    <col min="1801" max="1801" width="13.88671875" style="27" customWidth="1"/>
    <col min="1802" max="1803" width="10.5546875" style="27" customWidth="1"/>
    <col min="1804" max="1804" width="13.6640625" style="27" customWidth="1"/>
    <col min="1805" max="1805" width="12.5546875" style="27" customWidth="1"/>
    <col min="1806" max="1806" width="11.44140625" style="27" customWidth="1"/>
    <col min="1807" max="1807" width="13.33203125" style="27" customWidth="1"/>
    <col min="1808" max="1808" width="13" style="27" bestFit="1" customWidth="1"/>
    <col min="1809" max="1810" width="14.33203125" style="27" bestFit="1" customWidth="1"/>
    <col min="1811" max="2048" width="10" style="27"/>
    <col min="2049" max="2049" width="6.88671875" style="27" customWidth="1"/>
    <col min="2050" max="2051" width="17.77734375" style="27" customWidth="1"/>
    <col min="2052" max="2052" width="13" style="27" customWidth="1"/>
    <col min="2053" max="2053" width="13.109375" style="27" customWidth="1"/>
    <col min="2054" max="2054" width="12.44140625" style="27" customWidth="1"/>
    <col min="2055" max="2056" width="11.6640625" style="27" customWidth="1"/>
    <col min="2057" max="2057" width="13.88671875" style="27" customWidth="1"/>
    <col min="2058" max="2059" width="10.5546875" style="27" customWidth="1"/>
    <col min="2060" max="2060" width="13.6640625" style="27" customWidth="1"/>
    <col min="2061" max="2061" width="12.5546875" style="27" customWidth="1"/>
    <col min="2062" max="2062" width="11.44140625" style="27" customWidth="1"/>
    <col min="2063" max="2063" width="13.33203125" style="27" customWidth="1"/>
    <col min="2064" max="2064" width="13" style="27" bestFit="1" customWidth="1"/>
    <col min="2065" max="2066" width="14.33203125" style="27" bestFit="1" customWidth="1"/>
    <col min="2067" max="2304" width="10" style="27"/>
    <col min="2305" max="2305" width="6.88671875" style="27" customWidth="1"/>
    <col min="2306" max="2307" width="17.77734375" style="27" customWidth="1"/>
    <col min="2308" max="2308" width="13" style="27" customWidth="1"/>
    <col min="2309" max="2309" width="13.109375" style="27" customWidth="1"/>
    <col min="2310" max="2310" width="12.44140625" style="27" customWidth="1"/>
    <col min="2311" max="2312" width="11.6640625" style="27" customWidth="1"/>
    <col min="2313" max="2313" width="13.88671875" style="27" customWidth="1"/>
    <col min="2314" max="2315" width="10.5546875" style="27" customWidth="1"/>
    <col min="2316" max="2316" width="13.6640625" style="27" customWidth="1"/>
    <col min="2317" max="2317" width="12.5546875" style="27" customWidth="1"/>
    <col min="2318" max="2318" width="11.44140625" style="27" customWidth="1"/>
    <col min="2319" max="2319" width="13.33203125" style="27" customWidth="1"/>
    <col min="2320" max="2320" width="13" style="27" bestFit="1" customWidth="1"/>
    <col min="2321" max="2322" width="14.33203125" style="27" bestFit="1" customWidth="1"/>
    <col min="2323" max="2560" width="10" style="27"/>
    <col min="2561" max="2561" width="6.88671875" style="27" customWidth="1"/>
    <col min="2562" max="2563" width="17.77734375" style="27" customWidth="1"/>
    <col min="2564" max="2564" width="13" style="27" customWidth="1"/>
    <col min="2565" max="2565" width="13.109375" style="27" customWidth="1"/>
    <col min="2566" max="2566" width="12.44140625" style="27" customWidth="1"/>
    <col min="2567" max="2568" width="11.6640625" style="27" customWidth="1"/>
    <col min="2569" max="2569" width="13.88671875" style="27" customWidth="1"/>
    <col min="2570" max="2571" width="10.5546875" style="27" customWidth="1"/>
    <col min="2572" max="2572" width="13.6640625" style="27" customWidth="1"/>
    <col min="2573" max="2573" width="12.5546875" style="27" customWidth="1"/>
    <col min="2574" max="2574" width="11.44140625" style="27" customWidth="1"/>
    <col min="2575" max="2575" width="13.33203125" style="27" customWidth="1"/>
    <col min="2576" max="2576" width="13" style="27" bestFit="1" customWidth="1"/>
    <col min="2577" max="2578" width="14.33203125" style="27" bestFit="1" customWidth="1"/>
    <col min="2579" max="2816" width="10" style="27"/>
    <col min="2817" max="2817" width="6.88671875" style="27" customWidth="1"/>
    <col min="2818" max="2819" width="17.77734375" style="27" customWidth="1"/>
    <col min="2820" max="2820" width="13" style="27" customWidth="1"/>
    <col min="2821" max="2821" width="13.109375" style="27" customWidth="1"/>
    <col min="2822" max="2822" width="12.44140625" style="27" customWidth="1"/>
    <col min="2823" max="2824" width="11.6640625" style="27" customWidth="1"/>
    <col min="2825" max="2825" width="13.88671875" style="27" customWidth="1"/>
    <col min="2826" max="2827" width="10.5546875" style="27" customWidth="1"/>
    <col min="2828" max="2828" width="13.6640625" style="27" customWidth="1"/>
    <col min="2829" max="2829" width="12.5546875" style="27" customWidth="1"/>
    <col min="2830" max="2830" width="11.44140625" style="27" customWidth="1"/>
    <col min="2831" max="2831" width="13.33203125" style="27" customWidth="1"/>
    <col min="2832" max="2832" width="13" style="27" bestFit="1" customWidth="1"/>
    <col min="2833" max="2834" width="14.33203125" style="27" bestFit="1" customWidth="1"/>
    <col min="2835" max="3072" width="10" style="27"/>
    <col min="3073" max="3073" width="6.88671875" style="27" customWidth="1"/>
    <col min="3074" max="3075" width="17.77734375" style="27" customWidth="1"/>
    <col min="3076" max="3076" width="13" style="27" customWidth="1"/>
    <col min="3077" max="3077" width="13.109375" style="27" customWidth="1"/>
    <col min="3078" max="3078" width="12.44140625" style="27" customWidth="1"/>
    <col min="3079" max="3080" width="11.6640625" style="27" customWidth="1"/>
    <col min="3081" max="3081" width="13.88671875" style="27" customWidth="1"/>
    <col min="3082" max="3083" width="10.5546875" style="27" customWidth="1"/>
    <col min="3084" max="3084" width="13.6640625" style="27" customWidth="1"/>
    <col min="3085" max="3085" width="12.5546875" style="27" customWidth="1"/>
    <col min="3086" max="3086" width="11.44140625" style="27" customWidth="1"/>
    <col min="3087" max="3087" width="13.33203125" style="27" customWidth="1"/>
    <col min="3088" max="3088" width="13" style="27" bestFit="1" customWidth="1"/>
    <col min="3089" max="3090" width="14.33203125" style="27" bestFit="1" customWidth="1"/>
    <col min="3091" max="3328" width="10" style="27"/>
    <col min="3329" max="3329" width="6.88671875" style="27" customWidth="1"/>
    <col min="3330" max="3331" width="17.77734375" style="27" customWidth="1"/>
    <col min="3332" max="3332" width="13" style="27" customWidth="1"/>
    <col min="3333" max="3333" width="13.109375" style="27" customWidth="1"/>
    <col min="3334" max="3334" width="12.44140625" style="27" customWidth="1"/>
    <col min="3335" max="3336" width="11.6640625" style="27" customWidth="1"/>
    <col min="3337" max="3337" width="13.88671875" style="27" customWidth="1"/>
    <col min="3338" max="3339" width="10.5546875" style="27" customWidth="1"/>
    <col min="3340" max="3340" width="13.6640625" style="27" customWidth="1"/>
    <col min="3341" max="3341" width="12.5546875" style="27" customWidth="1"/>
    <col min="3342" max="3342" width="11.44140625" style="27" customWidth="1"/>
    <col min="3343" max="3343" width="13.33203125" style="27" customWidth="1"/>
    <col min="3344" max="3344" width="13" style="27" bestFit="1" customWidth="1"/>
    <col min="3345" max="3346" width="14.33203125" style="27" bestFit="1" customWidth="1"/>
    <col min="3347" max="3584" width="10" style="27"/>
    <col min="3585" max="3585" width="6.88671875" style="27" customWidth="1"/>
    <col min="3586" max="3587" width="17.77734375" style="27" customWidth="1"/>
    <col min="3588" max="3588" width="13" style="27" customWidth="1"/>
    <col min="3589" max="3589" width="13.109375" style="27" customWidth="1"/>
    <col min="3590" max="3590" width="12.44140625" style="27" customWidth="1"/>
    <col min="3591" max="3592" width="11.6640625" style="27" customWidth="1"/>
    <col min="3593" max="3593" width="13.88671875" style="27" customWidth="1"/>
    <col min="3594" max="3595" width="10.5546875" style="27" customWidth="1"/>
    <col min="3596" max="3596" width="13.6640625" style="27" customWidth="1"/>
    <col min="3597" max="3597" width="12.5546875" style="27" customWidth="1"/>
    <col min="3598" max="3598" width="11.44140625" style="27" customWidth="1"/>
    <col min="3599" max="3599" width="13.33203125" style="27" customWidth="1"/>
    <col min="3600" max="3600" width="13" style="27" bestFit="1" customWidth="1"/>
    <col min="3601" max="3602" width="14.33203125" style="27" bestFit="1" customWidth="1"/>
    <col min="3603" max="3840" width="10" style="27"/>
    <col min="3841" max="3841" width="6.88671875" style="27" customWidth="1"/>
    <col min="3842" max="3843" width="17.77734375" style="27" customWidth="1"/>
    <col min="3844" max="3844" width="13" style="27" customWidth="1"/>
    <col min="3845" max="3845" width="13.109375" style="27" customWidth="1"/>
    <col min="3846" max="3846" width="12.44140625" style="27" customWidth="1"/>
    <col min="3847" max="3848" width="11.6640625" style="27" customWidth="1"/>
    <col min="3849" max="3849" width="13.88671875" style="27" customWidth="1"/>
    <col min="3850" max="3851" width="10.5546875" style="27" customWidth="1"/>
    <col min="3852" max="3852" width="13.6640625" style="27" customWidth="1"/>
    <col min="3853" max="3853" width="12.5546875" style="27" customWidth="1"/>
    <col min="3854" max="3854" width="11.44140625" style="27" customWidth="1"/>
    <col min="3855" max="3855" width="13.33203125" style="27" customWidth="1"/>
    <col min="3856" max="3856" width="13" style="27" bestFit="1" customWidth="1"/>
    <col min="3857" max="3858" width="14.33203125" style="27" bestFit="1" customWidth="1"/>
    <col min="3859" max="4096" width="10" style="27"/>
    <col min="4097" max="4097" width="6.88671875" style="27" customWidth="1"/>
    <col min="4098" max="4099" width="17.77734375" style="27" customWidth="1"/>
    <col min="4100" max="4100" width="13" style="27" customWidth="1"/>
    <col min="4101" max="4101" width="13.109375" style="27" customWidth="1"/>
    <col min="4102" max="4102" width="12.44140625" style="27" customWidth="1"/>
    <col min="4103" max="4104" width="11.6640625" style="27" customWidth="1"/>
    <col min="4105" max="4105" width="13.88671875" style="27" customWidth="1"/>
    <col min="4106" max="4107" width="10.5546875" style="27" customWidth="1"/>
    <col min="4108" max="4108" width="13.6640625" style="27" customWidth="1"/>
    <col min="4109" max="4109" width="12.5546875" style="27" customWidth="1"/>
    <col min="4110" max="4110" width="11.44140625" style="27" customWidth="1"/>
    <col min="4111" max="4111" width="13.33203125" style="27" customWidth="1"/>
    <col min="4112" max="4112" width="13" style="27" bestFit="1" customWidth="1"/>
    <col min="4113" max="4114" width="14.33203125" style="27" bestFit="1" customWidth="1"/>
    <col min="4115" max="4352" width="10" style="27"/>
    <col min="4353" max="4353" width="6.88671875" style="27" customWidth="1"/>
    <col min="4354" max="4355" width="17.77734375" style="27" customWidth="1"/>
    <col min="4356" max="4356" width="13" style="27" customWidth="1"/>
    <col min="4357" max="4357" width="13.109375" style="27" customWidth="1"/>
    <col min="4358" max="4358" width="12.44140625" style="27" customWidth="1"/>
    <col min="4359" max="4360" width="11.6640625" style="27" customWidth="1"/>
    <col min="4361" max="4361" width="13.88671875" style="27" customWidth="1"/>
    <col min="4362" max="4363" width="10.5546875" style="27" customWidth="1"/>
    <col min="4364" max="4364" width="13.6640625" style="27" customWidth="1"/>
    <col min="4365" max="4365" width="12.5546875" style="27" customWidth="1"/>
    <col min="4366" max="4366" width="11.44140625" style="27" customWidth="1"/>
    <col min="4367" max="4367" width="13.33203125" style="27" customWidth="1"/>
    <col min="4368" max="4368" width="13" style="27" bestFit="1" customWidth="1"/>
    <col min="4369" max="4370" width="14.33203125" style="27" bestFit="1" customWidth="1"/>
    <col min="4371" max="4608" width="10" style="27"/>
    <col min="4609" max="4609" width="6.88671875" style="27" customWidth="1"/>
    <col min="4610" max="4611" width="17.77734375" style="27" customWidth="1"/>
    <col min="4612" max="4612" width="13" style="27" customWidth="1"/>
    <col min="4613" max="4613" width="13.109375" style="27" customWidth="1"/>
    <col min="4614" max="4614" width="12.44140625" style="27" customWidth="1"/>
    <col min="4615" max="4616" width="11.6640625" style="27" customWidth="1"/>
    <col min="4617" max="4617" width="13.88671875" style="27" customWidth="1"/>
    <col min="4618" max="4619" width="10.5546875" style="27" customWidth="1"/>
    <col min="4620" max="4620" width="13.6640625" style="27" customWidth="1"/>
    <col min="4621" max="4621" width="12.5546875" style="27" customWidth="1"/>
    <col min="4622" max="4622" width="11.44140625" style="27" customWidth="1"/>
    <col min="4623" max="4623" width="13.33203125" style="27" customWidth="1"/>
    <col min="4624" max="4624" width="13" style="27" bestFit="1" customWidth="1"/>
    <col min="4625" max="4626" width="14.33203125" style="27" bestFit="1" customWidth="1"/>
    <col min="4627" max="4864" width="10" style="27"/>
    <col min="4865" max="4865" width="6.88671875" style="27" customWidth="1"/>
    <col min="4866" max="4867" width="17.77734375" style="27" customWidth="1"/>
    <col min="4868" max="4868" width="13" style="27" customWidth="1"/>
    <col min="4869" max="4869" width="13.109375" style="27" customWidth="1"/>
    <col min="4870" max="4870" width="12.44140625" style="27" customWidth="1"/>
    <col min="4871" max="4872" width="11.6640625" style="27" customWidth="1"/>
    <col min="4873" max="4873" width="13.88671875" style="27" customWidth="1"/>
    <col min="4874" max="4875" width="10.5546875" style="27" customWidth="1"/>
    <col min="4876" max="4876" width="13.6640625" style="27" customWidth="1"/>
    <col min="4877" max="4877" width="12.5546875" style="27" customWidth="1"/>
    <col min="4878" max="4878" width="11.44140625" style="27" customWidth="1"/>
    <col min="4879" max="4879" width="13.33203125" style="27" customWidth="1"/>
    <col min="4880" max="4880" width="13" style="27" bestFit="1" customWidth="1"/>
    <col min="4881" max="4882" width="14.33203125" style="27" bestFit="1" customWidth="1"/>
    <col min="4883" max="5120" width="10" style="27"/>
    <col min="5121" max="5121" width="6.88671875" style="27" customWidth="1"/>
    <col min="5122" max="5123" width="17.77734375" style="27" customWidth="1"/>
    <col min="5124" max="5124" width="13" style="27" customWidth="1"/>
    <col min="5125" max="5125" width="13.109375" style="27" customWidth="1"/>
    <col min="5126" max="5126" width="12.44140625" style="27" customWidth="1"/>
    <col min="5127" max="5128" width="11.6640625" style="27" customWidth="1"/>
    <col min="5129" max="5129" width="13.88671875" style="27" customWidth="1"/>
    <col min="5130" max="5131" width="10.5546875" style="27" customWidth="1"/>
    <col min="5132" max="5132" width="13.6640625" style="27" customWidth="1"/>
    <col min="5133" max="5133" width="12.5546875" style="27" customWidth="1"/>
    <col min="5134" max="5134" width="11.44140625" style="27" customWidth="1"/>
    <col min="5135" max="5135" width="13.33203125" style="27" customWidth="1"/>
    <col min="5136" max="5136" width="13" style="27" bestFit="1" customWidth="1"/>
    <col min="5137" max="5138" width="14.33203125" style="27" bestFit="1" customWidth="1"/>
    <col min="5139" max="5376" width="10" style="27"/>
    <col min="5377" max="5377" width="6.88671875" style="27" customWidth="1"/>
    <col min="5378" max="5379" width="17.77734375" style="27" customWidth="1"/>
    <col min="5380" max="5380" width="13" style="27" customWidth="1"/>
    <col min="5381" max="5381" width="13.109375" style="27" customWidth="1"/>
    <col min="5382" max="5382" width="12.44140625" style="27" customWidth="1"/>
    <col min="5383" max="5384" width="11.6640625" style="27" customWidth="1"/>
    <col min="5385" max="5385" width="13.88671875" style="27" customWidth="1"/>
    <col min="5386" max="5387" width="10.5546875" style="27" customWidth="1"/>
    <col min="5388" max="5388" width="13.6640625" style="27" customWidth="1"/>
    <col min="5389" max="5389" width="12.5546875" style="27" customWidth="1"/>
    <col min="5390" max="5390" width="11.44140625" style="27" customWidth="1"/>
    <col min="5391" max="5391" width="13.33203125" style="27" customWidth="1"/>
    <col min="5392" max="5392" width="13" style="27" bestFit="1" customWidth="1"/>
    <col min="5393" max="5394" width="14.33203125" style="27" bestFit="1" customWidth="1"/>
    <col min="5395" max="5632" width="10" style="27"/>
    <col min="5633" max="5633" width="6.88671875" style="27" customWidth="1"/>
    <col min="5634" max="5635" width="17.77734375" style="27" customWidth="1"/>
    <col min="5636" max="5636" width="13" style="27" customWidth="1"/>
    <col min="5637" max="5637" width="13.109375" style="27" customWidth="1"/>
    <col min="5638" max="5638" width="12.44140625" style="27" customWidth="1"/>
    <col min="5639" max="5640" width="11.6640625" style="27" customWidth="1"/>
    <col min="5641" max="5641" width="13.88671875" style="27" customWidth="1"/>
    <col min="5642" max="5643" width="10.5546875" style="27" customWidth="1"/>
    <col min="5644" max="5644" width="13.6640625" style="27" customWidth="1"/>
    <col min="5645" max="5645" width="12.5546875" style="27" customWidth="1"/>
    <col min="5646" max="5646" width="11.44140625" style="27" customWidth="1"/>
    <col min="5647" max="5647" width="13.33203125" style="27" customWidth="1"/>
    <col min="5648" max="5648" width="13" style="27" bestFit="1" customWidth="1"/>
    <col min="5649" max="5650" width="14.33203125" style="27" bestFit="1" customWidth="1"/>
    <col min="5651" max="5888" width="10" style="27"/>
    <col min="5889" max="5889" width="6.88671875" style="27" customWidth="1"/>
    <col min="5890" max="5891" width="17.77734375" style="27" customWidth="1"/>
    <col min="5892" max="5892" width="13" style="27" customWidth="1"/>
    <col min="5893" max="5893" width="13.109375" style="27" customWidth="1"/>
    <col min="5894" max="5894" width="12.44140625" style="27" customWidth="1"/>
    <col min="5895" max="5896" width="11.6640625" style="27" customWidth="1"/>
    <col min="5897" max="5897" width="13.88671875" style="27" customWidth="1"/>
    <col min="5898" max="5899" width="10.5546875" style="27" customWidth="1"/>
    <col min="5900" max="5900" width="13.6640625" style="27" customWidth="1"/>
    <col min="5901" max="5901" width="12.5546875" style="27" customWidth="1"/>
    <col min="5902" max="5902" width="11.44140625" style="27" customWidth="1"/>
    <col min="5903" max="5903" width="13.33203125" style="27" customWidth="1"/>
    <col min="5904" max="5904" width="13" style="27" bestFit="1" customWidth="1"/>
    <col min="5905" max="5906" width="14.33203125" style="27" bestFit="1" customWidth="1"/>
    <col min="5907" max="6144" width="10" style="27"/>
    <col min="6145" max="6145" width="6.88671875" style="27" customWidth="1"/>
    <col min="6146" max="6147" width="17.77734375" style="27" customWidth="1"/>
    <col min="6148" max="6148" width="13" style="27" customWidth="1"/>
    <col min="6149" max="6149" width="13.109375" style="27" customWidth="1"/>
    <col min="6150" max="6150" width="12.44140625" style="27" customWidth="1"/>
    <col min="6151" max="6152" width="11.6640625" style="27" customWidth="1"/>
    <col min="6153" max="6153" width="13.88671875" style="27" customWidth="1"/>
    <col min="6154" max="6155" width="10.5546875" style="27" customWidth="1"/>
    <col min="6156" max="6156" width="13.6640625" style="27" customWidth="1"/>
    <col min="6157" max="6157" width="12.5546875" style="27" customWidth="1"/>
    <col min="6158" max="6158" width="11.44140625" style="27" customWidth="1"/>
    <col min="6159" max="6159" width="13.33203125" style="27" customWidth="1"/>
    <col min="6160" max="6160" width="13" style="27" bestFit="1" customWidth="1"/>
    <col min="6161" max="6162" width="14.33203125" style="27" bestFit="1" customWidth="1"/>
    <col min="6163" max="6400" width="10" style="27"/>
    <col min="6401" max="6401" width="6.88671875" style="27" customWidth="1"/>
    <col min="6402" max="6403" width="17.77734375" style="27" customWidth="1"/>
    <col min="6404" max="6404" width="13" style="27" customWidth="1"/>
    <col min="6405" max="6405" width="13.109375" style="27" customWidth="1"/>
    <col min="6406" max="6406" width="12.44140625" style="27" customWidth="1"/>
    <col min="6407" max="6408" width="11.6640625" style="27" customWidth="1"/>
    <col min="6409" max="6409" width="13.88671875" style="27" customWidth="1"/>
    <col min="6410" max="6411" width="10.5546875" style="27" customWidth="1"/>
    <col min="6412" max="6412" width="13.6640625" style="27" customWidth="1"/>
    <col min="6413" max="6413" width="12.5546875" style="27" customWidth="1"/>
    <col min="6414" max="6414" width="11.44140625" style="27" customWidth="1"/>
    <col min="6415" max="6415" width="13.33203125" style="27" customWidth="1"/>
    <col min="6416" max="6416" width="13" style="27" bestFit="1" customWidth="1"/>
    <col min="6417" max="6418" width="14.33203125" style="27" bestFit="1" customWidth="1"/>
    <col min="6419" max="6656" width="10" style="27"/>
    <col min="6657" max="6657" width="6.88671875" style="27" customWidth="1"/>
    <col min="6658" max="6659" width="17.77734375" style="27" customWidth="1"/>
    <col min="6660" max="6660" width="13" style="27" customWidth="1"/>
    <col min="6661" max="6661" width="13.109375" style="27" customWidth="1"/>
    <col min="6662" max="6662" width="12.44140625" style="27" customWidth="1"/>
    <col min="6663" max="6664" width="11.6640625" style="27" customWidth="1"/>
    <col min="6665" max="6665" width="13.88671875" style="27" customWidth="1"/>
    <col min="6666" max="6667" width="10.5546875" style="27" customWidth="1"/>
    <col min="6668" max="6668" width="13.6640625" style="27" customWidth="1"/>
    <col min="6669" max="6669" width="12.5546875" style="27" customWidth="1"/>
    <col min="6670" max="6670" width="11.44140625" style="27" customWidth="1"/>
    <col min="6671" max="6671" width="13.33203125" style="27" customWidth="1"/>
    <col min="6672" max="6672" width="13" style="27" bestFit="1" customWidth="1"/>
    <col min="6673" max="6674" width="14.33203125" style="27" bestFit="1" customWidth="1"/>
    <col min="6675" max="6912" width="10" style="27"/>
    <col min="6913" max="6913" width="6.88671875" style="27" customWidth="1"/>
    <col min="6914" max="6915" width="17.77734375" style="27" customWidth="1"/>
    <col min="6916" max="6916" width="13" style="27" customWidth="1"/>
    <col min="6917" max="6917" width="13.109375" style="27" customWidth="1"/>
    <col min="6918" max="6918" width="12.44140625" style="27" customWidth="1"/>
    <col min="6919" max="6920" width="11.6640625" style="27" customWidth="1"/>
    <col min="6921" max="6921" width="13.88671875" style="27" customWidth="1"/>
    <col min="6922" max="6923" width="10.5546875" style="27" customWidth="1"/>
    <col min="6924" max="6924" width="13.6640625" style="27" customWidth="1"/>
    <col min="6925" max="6925" width="12.5546875" style="27" customWidth="1"/>
    <col min="6926" max="6926" width="11.44140625" style="27" customWidth="1"/>
    <col min="6927" max="6927" width="13.33203125" style="27" customWidth="1"/>
    <col min="6928" max="6928" width="13" style="27" bestFit="1" customWidth="1"/>
    <col min="6929" max="6930" width="14.33203125" style="27" bestFit="1" customWidth="1"/>
    <col min="6931" max="7168" width="10" style="27"/>
    <col min="7169" max="7169" width="6.88671875" style="27" customWidth="1"/>
    <col min="7170" max="7171" width="17.77734375" style="27" customWidth="1"/>
    <col min="7172" max="7172" width="13" style="27" customWidth="1"/>
    <col min="7173" max="7173" width="13.109375" style="27" customWidth="1"/>
    <col min="7174" max="7174" width="12.44140625" style="27" customWidth="1"/>
    <col min="7175" max="7176" width="11.6640625" style="27" customWidth="1"/>
    <col min="7177" max="7177" width="13.88671875" style="27" customWidth="1"/>
    <col min="7178" max="7179" width="10.5546875" style="27" customWidth="1"/>
    <col min="7180" max="7180" width="13.6640625" style="27" customWidth="1"/>
    <col min="7181" max="7181" width="12.5546875" style="27" customWidth="1"/>
    <col min="7182" max="7182" width="11.44140625" style="27" customWidth="1"/>
    <col min="7183" max="7183" width="13.33203125" style="27" customWidth="1"/>
    <col min="7184" max="7184" width="13" style="27" bestFit="1" customWidth="1"/>
    <col min="7185" max="7186" width="14.33203125" style="27" bestFit="1" customWidth="1"/>
    <col min="7187" max="7424" width="10" style="27"/>
    <col min="7425" max="7425" width="6.88671875" style="27" customWidth="1"/>
    <col min="7426" max="7427" width="17.77734375" style="27" customWidth="1"/>
    <col min="7428" max="7428" width="13" style="27" customWidth="1"/>
    <col min="7429" max="7429" width="13.109375" style="27" customWidth="1"/>
    <col min="7430" max="7430" width="12.44140625" style="27" customWidth="1"/>
    <col min="7431" max="7432" width="11.6640625" style="27" customWidth="1"/>
    <col min="7433" max="7433" width="13.88671875" style="27" customWidth="1"/>
    <col min="7434" max="7435" width="10.5546875" style="27" customWidth="1"/>
    <col min="7436" max="7436" width="13.6640625" style="27" customWidth="1"/>
    <col min="7437" max="7437" width="12.5546875" style="27" customWidth="1"/>
    <col min="7438" max="7438" width="11.44140625" style="27" customWidth="1"/>
    <col min="7439" max="7439" width="13.33203125" style="27" customWidth="1"/>
    <col min="7440" max="7440" width="13" style="27" bestFit="1" customWidth="1"/>
    <col min="7441" max="7442" width="14.33203125" style="27" bestFit="1" customWidth="1"/>
    <col min="7443" max="7680" width="10" style="27"/>
    <col min="7681" max="7681" width="6.88671875" style="27" customWidth="1"/>
    <col min="7682" max="7683" width="17.77734375" style="27" customWidth="1"/>
    <col min="7684" max="7684" width="13" style="27" customWidth="1"/>
    <col min="7685" max="7685" width="13.109375" style="27" customWidth="1"/>
    <col min="7686" max="7686" width="12.44140625" style="27" customWidth="1"/>
    <col min="7687" max="7688" width="11.6640625" style="27" customWidth="1"/>
    <col min="7689" max="7689" width="13.88671875" style="27" customWidth="1"/>
    <col min="7690" max="7691" width="10.5546875" style="27" customWidth="1"/>
    <col min="7692" max="7692" width="13.6640625" style="27" customWidth="1"/>
    <col min="7693" max="7693" width="12.5546875" style="27" customWidth="1"/>
    <col min="7694" max="7694" width="11.44140625" style="27" customWidth="1"/>
    <col min="7695" max="7695" width="13.33203125" style="27" customWidth="1"/>
    <col min="7696" max="7696" width="13" style="27" bestFit="1" customWidth="1"/>
    <col min="7697" max="7698" width="14.33203125" style="27" bestFit="1" customWidth="1"/>
    <col min="7699" max="7936" width="10" style="27"/>
    <col min="7937" max="7937" width="6.88671875" style="27" customWidth="1"/>
    <col min="7938" max="7939" width="17.77734375" style="27" customWidth="1"/>
    <col min="7940" max="7940" width="13" style="27" customWidth="1"/>
    <col min="7941" max="7941" width="13.109375" style="27" customWidth="1"/>
    <col min="7942" max="7942" width="12.44140625" style="27" customWidth="1"/>
    <col min="7943" max="7944" width="11.6640625" style="27" customWidth="1"/>
    <col min="7945" max="7945" width="13.88671875" style="27" customWidth="1"/>
    <col min="7946" max="7947" width="10.5546875" style="27" customWidth="1"/>
    <col min="7948" max="7948" width="13.6640625" style="27" customWidth="1"/>
    <col min="7949" max="7949" width="12.5546875" style="27" customWidth="1"/>
    <col min="7950" max="7950" width="11.44140625" style="27" customWidth="1"/>
    <col min="7951" max="7951" width="13.33203125" style="27" customWidth="1"/>
    <col min="7952" max="7952" width="13" style="27" bestFit="1" customWidth="1"/>
    <col min="7953" max="7954" width="14.33203125" style="27" bestFit="1" customWidth="1"/>
    <col min="7955" max="8192" width="10" style="27"/>
    <col min="8193" max="8193" width="6.88671875" style="27" customWidth="1"/>
    <col min="8194" max="8195" width="17.77734375" style="27" customWidth="1"/>
    <col min="8196" max="8196" width="13" style="27" customWidth="1"/>
    <col min="8197" max="8197" width="13.109375" style="27" customWidth="1"/>
    <col min="8198" max="8198" width="12.44140625" style="27" customWidth="1"/>
    <col min="8199" max="8200" width="11.6640625" style="27" customWidth="1"/>
    <col min="8201" max="8201" width="13.88671875" style="27" customWidth="1"/>
    <col min="8202" max="8203" width="10.5546875" style="27" customWidth="1"/>
    <col min="8204" max="8204" width="13.6640625" style="27" customWidth="1"/>
    <col min="8205" max="8205" width="12.5546875" style="27" customWidth="1"/>
    <col min="8206" max="8206" width="11.44140625" style="27" customWidth="1"/>
    <col min="8207" max="8207" width="13.33203125" style="27" customWidth="1"/>
    <col min="8208" max="8208" width="13" style="27" bestFit="1" customWidth="1"/>
    <col min="8209" max="8210" width="14.33203125" style="27" bestFit="1" customWidth="1"/>
    <col min="8211" max="8448" width="10" style="27"/>
    <col min="8449" max="8449" width="6.88671875" style="27" customWidth="1"/>
    <col min="8450" max="8451" width="17.77734375" style="27" customWidth="1"/>
    <col min="8452" max="8452" width="13" style="27" customWidth="1"/>
    <col min="8453" max="8453" width="13.109375" style="27" customWidth="1"/>
    <col min="8454" max="8454" width="12.44140625" style="27" customWidth="1"/>
    <col min="8455" max="8456" width="11.6640625" style="27" customWidth="1"/>
    <col min="8457" max="8457" width="13.88671875" style="27" customWidth="1"/>
    <col min="8458" max="8459" width="10.5546875" style="27" customWidth="1"/>
    <col min="8460" max="8460" width="13.6640625" style="27" customWidth="1"/>
    <col min="8461" max="8461" width="12.5546875" style="27" customWidth="1"/>
    <col min="8462" max="8462" width="11.44140625" style="27" customWidth="1"/>
    <col min="8463" max="8463" width="13.33203125" style="27" customWidth="1"/>
    <col min="8464" max="8464" width="13" style="27" bestFit="1" customWidth="1"/>
    <col min="8465" max="8466" width="14.33203125" style="27" bestFit="1" customWidth="1"/>
    <col min="8467" max="8704" width="10" style="27"/>
    <col min="8705" max="8705" width="6.88671875" style="27" customWidth="1"/>
    <col min="8706" max="8707" width="17.77734375" style="27" customWidth="1"/>
    <col min="8708" max="8708" width="13" style="27" customWidth="1"/>
    <col min="8709" max="8709" width="13.109375" style="27" customWidth="1"/>
    <col min="8710" max="8710" width="12.44140625" style="27" customWidth="1"/>
    <col min="8711" max="8712" width="11.6640625" style="27" customWidth="1"/>
    <col min="8713" max="8713" width="13.88671875" style="27" customWidth="1"/>
    <col min="8714" max="8715" width="10.5546875" style="27" customWidth="1"/>
    <col min="8716" max="8716" width="13.6640625" style="27" customWidth="1"/>
    <col min="8717" max="8717" width="12.5546875" style="27" customWidth="1"/>
    <col min="8718" max="8718" width="11.44140625" style="27" customWidth="1"/>
    <col min="8719" max="8719" width="13.33203125" style="27" customWidth="1"/>
    <col min="8720" max="8720" width="13" style="27" bestFit="1" customWidth="1"/>
    <col min="8721" max="8722" width="14.33203125" style="27" bestFit="1" customWidth="1"/>
    <col min="8723" max="8960" width="10" style="27"/>
    <col min="8961" max="8961" width="6.88671875" style="27" customWidth="1"/>
    <col min="8962" max="8963" width="17.77734375" style="27" customWidth="1"/>
    <col min="8964" max="8964" width="13" style="27" customWidth="1"/>
    <col min="8965" max="8965" width="13.109375" style="27" customWidth="1"/>
    <col min="8966" max="8966" width="12.44140625" style="27" customWidth="1"/>
    <col min="8967" max="8968" width="11.6640625" style="27" customWidth="1"/>
    <col min="8969" max="8969" width="13.88671875" style="27" customWidth="1"/>
    <col min="8970" max="8971" width="10.5546875" style="27" customWidth="1"/>
    <col min="8972" max="8972" width="13.6640625" style="27" customWidth="1"/>
    <col min="8973" max="8973" width="12.5546875" style="27" customWidth="1"/>
    <col min="8974" max="8974" width="11.44140625" style="27" customWidth="1"/>
    <col min="8975" max="8975" width="13.33203125" style="27" customWidth="1"/>
    <col min="8976" max="8976" width="13" style="27" bestFit="1" customWidth="1"/>
    <col min="8977" max="8978" width="14.33203125" style="27" bestFit="1" customWidth="1"/>
    <col min="8979" max="9216" width="10" style="27"/>
    <col min="9217" max="9217" width="6.88671875" style="27" customWidth="1"/>
    <col min="9218" max="9219" width="17.77734375" style="27" customWidth="1"/>
    <col min="9220" max="9220" width="13" style="27" customWidth="1"/>
    <col min="9221" max="9221" width="13.109375" style="27" customWidth="1"/>
    <col min="9222" max="9222" width="12.44140625" style="27" customWidth="1"/>
    <col min="9223" max="9224" width="11.6640625" style="27" customWidth="1"/>
    <col min="9225" max="9225" width="13.88671875" style="27" customWidth="1"/>
    <col min="9226" max="9227" width="10.5546875" style="27" customWidth="1"/>
    <col min="9228" max="9228" width="13.6640625" style="27" customWidth="1"/>
    <col min="9229" max="9229" width="12.5546875" style="27" customWidth="1"/>
    <col min="9230" max="9230" width="11.44140625" style="27" customWidth="1"/>
    <col min="9231" max="9231" width="13.33203125" style="27" customWidth="1"/>
    <col min="9232" max="9232" width="13" style="27" bestFit="1" customWidth="1"/>
    <col min="9233" max="9234" width="14.33203125" style="27" bestFit="1" customWidth="1"/>
    <col min="9235" max="9472" width="10" style="27"/>
    <col min="9473" max="9473" width="6.88671875" style="27" customWidth="1"/>
    <col min="9474" max="9475" width="17.77734375" style="27" customWidth="1"/>
    <col min="9476" max="9476" width="13" style="27" customWidth="1"/>
    <col min="9477" max="9477" width="13.109375" style="27" customWidth="1"/>
    <col min="9478" max="9478" width="12.44140625" style="27" customWidth="1"/>
    <col min="9479" max="9480" width="11.6640625" style="27" customWidth="1"/>
    <col min="9481" max="9481" width="13.88671875" style="27" customWidth="1"/>
    <col min="9482" max="9483" width="10.5546875" style="27" customWidth="1"/>
    <col min="9484" max="9484" width="13.6640625" style="27" customWidth="1"/>
    <col min="9485" max="9485" width="12.5546875" style="27" customWidth="1"/>
    <col min="9486" max="9486" width="11.44140625" style="27" customWidth="1"/>
    <col min="9487" max="9487" width="13.33203125" style="27" customWidth="1"/>
    <col min="9488" max="9488" width="13" style="27" bestFit="1" customWidth="1"/>
    <col min="9489" max="9490" width="14.33203125" style="27" bestFit="1" customWidth="1"/>
    <col min="9491" max="9728" width="10" style="27"/>
    <col min="9729" max="9729" width="6.88671875" style="27" customWidth="1"/>
    <col min="9730" max="9731" width="17.77734375" style="27" customWidth="1"/>
    <col min="9732" max="9732" width="13" style="27" customWidth="1"/>
    <col min="9733" max="9733" width="13.109375" style="27" customWidth="1"/>
    <col min="9734" max="9734" width="12.44140625" style="27" customWidth="1"/>
    <col min="9735" max="9736" width="11.6640625" style="27" customWidth="1"/>
    <col min="9737" max="9737" width="13.88671875" style="27" customWidth="1"/>
    <col min="9738" max="9739" width="10.5546875" style="27" customWidth="1"/>
    <col min="9740" max="9740" width="13.6640625" style="27" customWidth="1"/>
    <col min="9741" max="9741" width="12.5546875" style="27" customWidth="1"/>
    <col min="9742" max="9742" width="11.44140625" style="27" customWidth="1"/>
    <col min="9743" max="9743" width="13.33203125" style="27" customWidth="1"/>
    <col min="9744" max="9744" width="13" style="27" bestFit="1" customWidth="1"/>
    <col min="9745" max="9746" width="14.33203125" style="27" bestFit="1" customWidth="1"/>
    <col min="9747" max="9984" width="10" style="27"/>
    <col min="9985" max="9985" width="6.88671875" style="27" customWidth="1"/>
    <col min="9986" max="9987" width="17.77734375" style="27" customWidth="1"/>
    <col min="9988" max="9988" width="13" style="27" customWidth="1"/>
    <col min="9989" max="9989" width="13.109375" style="27" customWidth="1"/>
    <col min="9990" max="9990" width="12.44140625" style="27" customWidth="1"/>
    <col min="9991" max="9992" width="11.6640625" style="27" customWidth="1"/>
    <col min="9993" max="9993" width="13.88671875" style="27" customWidth="1"/>
    <col min="9994" max="9995" width="10.5546875" style="27" customWidth="1"/>
    <col min="9996" max="9996" width="13.6640625" style="27" customWidth="1"/>
    <col min="9997" max="9997" width="12.5546875" style="27" customWidth="1"/>
    <col min="9998" max="9998" width="11.44140625" style="27" customWidth="1"/>
    <col min="9999" max="9999" width="13.33203125" style="27" customWidth="1"/>
    <col min="10000" max="10000" width="13" style="27" bestFit="1" customWidth="1"/>
    <col min="10001" max="10002" width="14.33203125" style="27" bestFit="1" customWidth="1"/>
    <col min="10003" max="10240" width="10" style="27"/>
    <col min="10241" max="10241" width="6.88671875" style="27" customWidth="1"/>
    <col min="10242" max="10243" width="17.77734375" style="27" customWidth="1"/>
    <col min="10244" max="10244" width="13" style="27" customWidth="1"/>
    <col min="10245" max="10245" width="13.109375" style="27" customWidth="1"/>
    <col min="10246" max="10246" width="12.44140625" style="27" customWidth="1"/>
    <col min="10247" max="10248" width="11.6640625" style="27" customWidth="1"/>
    <col min="10249" max="10249" width="13.88671875" style="27" customWidth="1"/>
    <col min="10250" max="10251" width="10.5546875" style="27" customWidth="1"/>
    <col min="10252" max="10252" width="13.6640625" style="27" customWidth="1"/>
    <col min="10253" max="10253" width="12.5546875" style="27" customWidth="1"/>
    <col min="10254" max="10254" width="11.44140625" style="27" customWidth="1"/>
    <col min="10255" max="10255" width="13.33203125" style="27" customWidth="1"/>
    <col min="10256" max="10256" width="13" style="27" bestFit="1" customWidth="1"/>
    <col min="10257" max="10258" width="14.33203125" style="27" bestFit="1" customWidth="1"/>
    <col min="10259" max="10496" width="10" style="27"/>
    <col min="10497" max="10497" width="6.88671875" style="27" customWidth="1"/>
    <col min="10498" max="10499" width="17.77734375" style="27" customWidth="1"/>
    <col min="10500" max="10500" width="13" style="27" customWidth="1"/>
    <col min="10501" max="10501" width="13.109375" style="27" customWidth="1"/>
    <col min="10502" max="10502" width="12.44140625" style="27" customWidth="1"/>
    <col min="10503" max="10504" width="11.6640625" style="27" customWidth="1"/>
    <col min="10505" max="10505" width="13.88671875" style="27" customWidth="1"/>
    <col min="10506" max="10507" width="10.5546875" style="27" customWidth="1"/>
    <col min="10508" max="10508" width="13.6640625" style="27" customWidth="1"/>
    <col min="10509" max="10509" width="12.5546875" style="27" customWidth="1"/>
    <col min="10510" max="10510" width="11.44140625" style="27" customWidth="1"/>
    <col min="10511" max="10511" width="13.33203125" style="27" customWidth="1"/>
    <col min="10512" max="10512" width="13" style="27" bestFit="1" customWidth="1"/>
    <col min="10513" max="10514" width="14.33203125" style="27" bestFit="1" customWidth="1"/>
    <col min="10515" max="10752" width="10" style="27"/>
    <col min="10753" max="10753" width="6.88671875" style="27" customWidth="1"/>
    <col min="10754" max="10755" width="17.77734375" style="27" customWidth="1"/>
    <col min="10756" max="10756" width="13" style="27" customWidth="1"/>
    <col min="10757" max="10757" width="13.109375" style="27" customWidth="1"/>
    <col min="10758" max="10758" width="12.44140625" style="27" customWidth="1"/>
    <col min="10759" max="10760" width="11.6640625" style="27" customWidth="1"/>
    <col min="10761" max="10761" width="13.88671875" style="27" customWidth="1"/>
    <col min="10762" max="10763" width="10.5546875" style="27" customWidth="1"/>
    <col min="10764" max="10764" width="13.6640625" style="27" customWidth="1"/>
    <col min="10765" max="10765" width="12.5546875" style="27" customWidth="1"/>
    <col min="10766" max="10766" width="11.44140625" style="27" customWidth="1"/>
    <col min="10767" max="10767" width="13.33203125" style="27" customWidth="1"/>
    <col min="10768" max="10768" width="13" style="27" bestFit="1" customWidth="1"/>
    <col min="10769" max="10770" width="14.33203125" style="27" bestFit="1" customWidth="1"/>
    <col min="10771" max="11008" width="10" style="27"/>
    <col min="11009" max="11009" width="6.88671875" style="27" customWidth="1"/>
    <col min="11010" max="11011" width="17.77734375" style="27" customWidth="1"/>
    <col min="11012" max="11012" width="13" style="27" customWidth="1"/>
    <col min="11013" max="11013" width="13.109375" style="27" customWidth="1"/>
    <col min="11014" max="11014" width="12.44140625" style="27" customWidth="1"/>
    <col min="11015" max="11016" width="11.6640625" style="27" customWidth="1"/>
    <col min="11017" max="11017" width="13.88671875" style="27" customWidth="1"/>
    <col min="11018" max="11019" width="10.5546875" style="27" customWidth="1"/>
    <col min="11020" max="11020" width="13.6640625" style="27" customWidth="1"/>
    <col min="11021" max="11021" width="12.5546875" style="27" customWidth="1"/>
    <col min="11022" max="11022" width="11.44140625" style="27" customWidth="1"/>
    <col min="11023" max="11023" width="13.33203125" style="27" customWidth="1"/>
    <col min="11024" max="11024" width="13" style="27" bestFit="1" customWidth="1"/>
    <col min="11025" max="11026" width="14.33203125" style="27" bestFit="1" customWidth="1"/>
    <col min="11027" max="11264" width="10" style="27"/>
    <col min="11265" max="11265" width="6.88671875" style="27" customWidth="1"/>
    <col min="11266" max="11267" width="17.77734375" style="27" customWidth="1"/>
    <col min="11268" max="11268" width="13" style="27" customWidth="1"/>
    <col min="11269" max="11269" width="13.109375" style="27" customWidth="1"/>
    <col min="11270" max="11270" width="12.44140625" style="27" customWidth="1"/>
    <col min="11271" max="11272" width="11.6640625" style="27" customWidth="1"/>
    <col min="11273" max="11273" width="13.88671875" style="27" customWidth="1"/>
    <col min="11274" max="11275" width="10.5546875" style="27" customWidth="1"/>
    <col min="11276" max="11276" width="13.6640625" style="27" customWidth="1"/>
    <col min="11277" max="11277" width="12.5546875" style="27" customWidth="1"/>
    <col min="11278" max="11278" width="11.44140625" style="27" customWidth="1"/>
    <col min="11279" max="11279" width="13.33203125" style="27" customWidth="1"/>
    <col min="11280" max="11280" width="13" style="27" bestFit="1" customWidth="1"/>
    <col min="11281" max="11282" width="14.33203125" style="27" bestFit="1" customWidth="1"/>
    <col min="11283" max="11520" width="10" style="27"/>
    <col min="11521" max="11521" width="6.88671875" style="27" customWidth="1"/>
    <col min="11522" max="11523" width="17.77734375" style="27" customWidth="1"/>
    <col min="11524" max="11524" width="13" style="27" customWidth="1"/>
    <col min="11525" max="11525" width="13.109375" style="27" customWidth="1"/>
    <col min="11526" max="11526" width="12.44140625" style="27" customWidth="1"/>
    <col min="11527" max="11528" width="11.6640625" style="27" customWidth="1"/>
    <col min="11529" max="11529" width="13.88671875" style="27" customWidth="1"/>
    <col min="11530" max="11531" width="10.5546875" style="27" customWidth="1"/>
    <col min="11532" max="11532" width="13.6640625" style="27" customWidth="1"/>
    <col min="11533" max="11533" width="12.5546875" style="27" customWidth="1"/>
    <col min="11534" max="11534" width="11.44140625" style="27" customWidth="1"/>
    <col min="11535" max="11535" width="13.33203125" style="27" customWidth="1"/>
    <col min="11536" max="11536" width="13" style="27" bestFit="1" customWidth="1"/>
    <col min="11537" max="11538" width="14.33203125" style="27" bestFit="1" customWidth="1"/>
    <col min="11539" max="11776" width="10" style="27"/>
    <col min="11777" max="11777" width="6.88671875" style="27" customWidth="1"/>
    <col min="11778" max="11779" width="17.77734375" style="27" customWidth="1"/>
    <col min="11780" max="11780" width="13" style="27" customWidth="1"/>
    <col min="11781" max="11781" width="13.109375" style="27" customWidth="1"/>
    <col min="11782" max="11782" width="12.44140625" style="27" customWidth="1"/>
    <col min="11783" max="11784" width="11.6640625" style="27" customWidth="1"/>
    <col min="11785" max="11785" width="13.88671875" style="27" customWidth="1"/>
    <col min="11786" max="11787" width="10.5546875" style="27" customWidth="1"/>
    <col min="11788" max="11788" width="13.6640625" style="27" customWidth="1"/>
    <col min="11789" max="11789" width="12.5546875" style="27" customWidth="1"/>
    <col min="11790" max="11790" width="11.44140625" style="27" customWidth="1"/>
    <col min="11791" max="11791" width="13.33203125" style="27" customWidth="1"/>
    <col min="11792" max="11792" width="13" style="27" bestFit="1" customWidth="1"/>
    <col min="11793" max="11794" width="14.33203125" style="27" bestFit="1" customWidth="1"/>
    <col min="11795" max="12032" width="10" style="27"/>
    <col min="12033" max="12033" width="6.88671875" style="27" customWidth="1"/>
    <col min="12034" max="12035" width="17.77734375" style="27" customWidth="1"/>
    <col min="12036" max="12036" width="13" style="27" customWidth="1"/>
    <col min="12037" max="12037" width="13.109375" style="27" customWidth="1"/>
    <col min="12038" max="12038" width="12.44140625" style="27" customWidth="1"/>
    <col min="12039" max="12040" width="11.6640625" style="27" customWidth="1"/>
    <col min="12041" max="12041" width="13.88671875" style="27" customWidth="1"/>
    <col min="12042" max="12043" width="10.5546875" style="27" customWidth="1"/>
    <col min="12044" max="12044" width="13.6640625" style="27" customWidth="1"/>
    <col min="12045" max="12045" width="12.5546875" style="27" customWidth="1"/>
    <col min="12046" max="12046" width="11.44140625" style="27" customWidth="1"/>
    <col min="12047" max="12047" width="13.33203125" style="27" customWidth="1"/>
    <col min="12048" max="12048" width="13" style="27" bestFit="1" customWidth="1"/>
    <col min="12049" max="12050" width="14.33203125" style="27" bestFit="1" customWidth="1"/>
    <col min="12051" max="12288" width="10" style="27"/>
    <col min="12289" max="12289" width="6.88671875" style="27" customWidth="1"/>
    <col min="12290" max="12291" width="17.77734375" style="27" customWidth="1"/>
    <col min="12292" max="12292" width="13" style="27" customWidth="1"/>
    <col min="12293" max="12293" width="13.109375" style="27" customWidth="1"/>
    <col min="12294" max="12294" width="12.44140625" style="27" customWidth="1"/>
    <col min="12295" max="12296" width="11.6640625" style="27" customWidth="1"/>
    <col min="12297" max="12297" width="13.88671875" style="27" customWidth="1"/>
    <col min="12298" max="12299" width="10.5546875" style="27" customWidth="1"/>
    <col min="12300" max="12300" width="13.6640625" style="27" customWidth="1"/>
    <col min="12301" max="12301" width="12.5546875" style="27" customWidth="1"/>
    <col min="12302" max="12302" width="11.44140625" style="27" customWidth="1"/>
    <col min="12303" max="12303" width="13.33203125" style="27" customWidth="1"/>
    <col min="12304" max="12304" width="13" style="27" bestFit="1" customWidth="1"/>
    <col min="12305" max="12306" width="14.33203125" style="27" bestFit="1" customWidth="1"/>
    <col min="12307" max="12544" width="10" style="27"/>
    <col min="12545" max="12545" width="6.88671875" style="27" customWidth="1"/>
    <col min="12546" max="12547" width="17.77734375" style="27" customWidth="1"/>
    <col min="12548" max="12548" width="13" style="27" customWidth="1"/>
    <col min="12549" max="12549" width="13.109375" style="27" customWidth="1"/>
    <col min="12550" max="12550" width="12.44140625" style="27" customWidth="1"/>
    <col min="12551" max="12552" width="11.6640625" style="27" customWidth="1"/>
    <col min="12553" max="12553" width="13.88671875" style="27" customWidth="1"/>
    <col min="12554" max="12555" width="10.5546875" style="27" customWidth="1"/>
    <col min="12556" max="12556" width="13.6640625" style="27" customWidth="1"/>
    <col min="12557" max="12557" width="12.5546875" style="27" customWidth="1"/>
    <col min="12558" max="12558" width="11.44140625" style="27" customWidth="1"/>
    <col min="12559" max="12559" width="13.33203125" style="27" customWidth="1"/>
    <col min="12560" max="12560" width="13" style="27" bestFit="1" customWidth="1"/>
    <col min="12561" max="12562" width="14.33203125" style="27" bestFit="1" customWidth="1"/>
    <col min="12563" max="12800" width="10" style="27"/>
    <col min="12801" max="12801" width="6.88671875" style="27" customWidth="1"/>
    <col min="12802" max="12803" width="17.77734375" style="27" customWidth="1"/>
    <col min="12804" max="12804" width="13" style="27" customWidth="1"/>
    <col min="12805" max="12805" width="13.109375" style="27" customWidth="1"/>
    <col min="12806" max="12806" width="12.44140625" style="27" customWidth="1"/>
    <col min="12807" max="12808" width="11.6640625" style="27" customWidth="1"/>
    <col min="12809" max="12809" width="13.88671875" style="27" customWidth="1"/>
    <col min="12810" max="12811" width="10.5546875" style="27" customWidth="1"/>
    <col min="12812" max="12812" width="13.6640625" style="27" customWidth="1"/>
    <col min="12813" max="12813" width="12.5546875" style="27" customWidth="1"/>
    <col min="12814" max="12814" width="11.44140625" style="27" customWidth="1"/>
    <col min="12815" max="12815" width="13.33203125" style="27" customWidth="1"/>
    <col min="12816" max="12816" width="13" style="27" bestFit="1" customWidth="1"/>
    <col min="12817" max="12818" width="14.33203125" style="27" bestFit="1" customWidth="1"/>
    <col min="12819" max="13056" width="10" style="27"/>
    <col min="13057" max="13057" width="6.88671875" style="27" customWidth="1"/>
    <col min="13058" max="13059" width="17.77734375" style="27" customWidth="1"/>
    <col min="13060" max="13060" width="13" style="27" customWidth="1"/>
    <col min="13061" max="13061" width="13.109375" style="27" customWidth="1"/>
    <col min="13062" max="13062" width="12.44140625" style="27" customWidth="1"/>
    <col min="13063" max="13064" width="11.6640625" style="27" customWidth="1"/>
    <col min="13065" max="13065" width="13.88671875" style="27" customWidth="1"/>
    <col min="13066" max="13067" width="10.5546875" style="27" customWidth="1"/>
    <col min="13068" max="13068" width="13.6640625" style="27" customWidth="1"/>
    <col min="13069" max="13069" width="12.5546875" style="27" customWidth="1"/>
    <col min="13070" max="13070" width="11.44140625" style="27" customWidth="1"/>
    <col min="13071" max="13071" width="13.33203125" style="27" customWidth="1"/>
    <col min="13072" max="13072" width="13" style="27" bestFit="1" customWidth="1"/>
    <col min="13073" max="13074" width="14.33203125" style="27" bestFit="1" customWidth="1"/>
    <col min="13075" max="13312" width="10" style="27"/>
    <col min="13313" max="13313" width="6.88671875" style="27" customWidth="1"/>
    <col min="13314" max="13315" width="17.77734375" style="27" customWidth="1"/>
    <col min="13316" max="13316" width="13" style="27" customWidth="1"/>
    <col min="13317" max="13317" width="13.109375" style="27" customWidth="1"/>
    <col min="13318" max="13318" width="12.44140625" style="27" customWidth="1"/>
    <col min="13319" max="13320" width="11.6640625" style="27" customWidth="1"/>
    <col min="13321" max="13321" width="13.88671875" style="27" customWidth="1"/>
    <col min="13322" max="13323" width="10.5546875" style="27" customWidth="1"/>
    <col min="13324" max="13324" width="13.6640625" style="27" customWidth="1"/>
    <col min="13325" max="13325" width="12.5546875" style="27" customWidth="1"/>
    <col min="13326" max="13326" width="11.44140625" style="27" customWidth="1"/>
    <col min="13327" max="13327" width="13.33203125" style="27" customWidth="1"/>
    <col min="13328" max="13328" width="13" style="27" bestFit="1" customWidth="1"/>
    <col min="13329" max="13330" width="14.33203125" style="27" bestFit="1" customWidth="1"/>
    <col min="13331" max="13568" width="10" style="27"/>
    <col min="13569" max="13569" width="6.88671875" style="27" customWidth="1"/>
    <col min="13570" max="13571" width="17.77734375" style="27" customWidth="1"/>
    <col min="13572" max="13572" width="13" style="27" customWidth="1"/>
    <col min="13573" max="13573" width="13.109375" style="27" customWidth="1"/>
    <col min="13574" max="13574" width="12.44140625" style="27" customWidth="1"/>
    <col min="13575" max="13576" width="11.6640625" style="27" customWidth="1"/>
    <col min="13577" max="13577" width="13.88671875" style="27" customWidth="1"/>
    <col min="13578" max="13579" width="10.5546875" style="27" customWidth="1"/>
    <col min="13580" max="13580" width="13.6640625" style="27" customWidth="1"/>
    <col min="13581" max="13581" width="12.5546875" style="27" customWidth="1"/>
    <col min="13582" max="13582" width="11.44140625" style="27" customWidth="1"/>
    <col min="13583" max="13583" width="13.33203125" style="27" customWidth="1"/>
    <col min="13584" max="13584" width="13" style="27" bestFit="1" customWidth="1"/>
    <col min="13585" max="13586" width="14.33203125" style="27" bestFit="1" customWidth="1"/>
    <col min="13587" max="13824" width="10" style="27"/>
    <col min="13825" max="13825" width="6.88671875" style="27" customWidth="1"/>
    <col min="13826" max="13827" width="17.77734375" style="27" customWidth="1"/>
    <col min="13828" max="13828" width="13" style="27" customWidth="1"/>
    <col min="13829" max="13829" width="13.109375" style="27" customWidth="1"/>
    <col min="13830" max="13830" width="12.44140625" style="27" customWidth="1"/>
    <col min="13831" max="13832" width="11.6640625" style="27" customWidth="1"/>
    <col min="13833" max="13833" width="13.88671875" style="27" customWidth="1"/>
    <col min="13834" max="13835" width="10.5546875" style="27" customWidth="1"/>
    <col min="13836" max="13836" width="13.6640625" style="27" customWidth="1"/>
    <col min="13837" max="13837" width="12.5546875" style="27" customWidth="1"/>
    <col min="13838" max="13838" width="11.44140625" style="27" customWidth="1"/>
    <col min="13839" max="13839" width="13.33203125" style="27" customWidth="1"/>
    <col min="13840" max="13840" width="13" style="27" bestFit="1" customWidth="1"/>
    <col min="13841" max="13842" width="14.33203125" style="27" bestFit="1" customWidth="1"/>
    <col min="13843" max="14080" width="10" style="27"/>
    <col min="14081" max="14081" width="6.88671875" style="27" customWidth="1"/>
    <col min="14082" max="14083" width="17.77734375" style="27" customWidth="1"/>
    <col min="14084" max="14084" width="13" style="27" customWidth="1"/>
    <col min="14085" max="14085" width="13.109375" style="27" customWidth="1"/>
    <col min="14086" max="14086" width="12.44140625" style="27" customWidth="1"/>
    <col min="14087" max="14088" width="11.6640625" style="27" customWidth="1"/>
    <col min="14089" max="14089" width="13.88671875" style="27" customWidth="1"/>
    <col min="14090" max="14091" width="10.5546875" style="27" customWidth="1"/>
    <col min="14092" max="14092" width="13.6640625" style="27" customWidth="1"/>
    <col min="14093" max="14093" width="12.5546875" style="27" customWidth="1"/>
    <col min="14094" max="14094" width="11.44140625" style="27" customWidth="1"/>
    <col min="14095" max="14095" width="13.33203125" style="27" customWidth="1"/>
    <col min="14096" max="14096" width="13" style="27" bestFit="1" customWidth="1"/>
    <col min="14097" max="14098" width="14.33203125" style="27" bestFit="1" customWidth="1"/>
    <col min="14099" max="14336" width="10" style="27"/>
    <col min="14337" max="14337" width="6.88671875" style="27" customWidth="1"/>
    <col min="14338" max="14339" width="17.77734375" style="27" customWidth="1"/>
    <col min="14340" max="14340" width="13" style="27" customWidth="1"/>
    <col min="14341" max="14341" width="13.109375" style="27" customWidth="1"/>
    <col min="14342" max="14342" width="12.44140625" style="27" customWidth="1"/>
    <col min="14343" max="14344" width="11.6640625" style="27" customWidth="1"/>
    <col min="14345" max="14345" width="13.88671875" style="27" customWidth="1"/>
    <col min="14346" max="14347" width="10.5546875" style="27" customWidth="1"/>
    <col min="14348" max="14348" width="13.6640625" style="27" customWidth="1"/>
    <col min="14349" max="14349" width="12.5546875" style="27" customWidth="1"/>
    <col min="14350" max="14350" width="11.44140625" style="27" customWidth="1"/>
    <col min="14351" max="14351" width="13.33203125" style="27" customWidth="1"/>
    <col min="14352" max="14352" width="13" style="27" bestFit="1" customWidth="1"/>
    <col min="14353" max="14354" width="14.33203125" style="27" bestFit="1" customWidth="1"/>
    <col min="14355" max="14592" width="10" style="27"/>
    <col min="14593" max="14593" width="6.88671875" style="27" customWidth="1"/>
    <col min="14594" max="14595" width="17.77734375" style="27" customWidth="1"/>
    <col min="14596" max="14596" width="13" style="27" customWidth="1"/>
    <col min="14597" max="14597" width="13.109375" style="27" customWidth="1"/>
    <col min="14598" max="14598" width="12.44140625" style="27" customWidth="1"/>
    <col min="14599" max="14600" width="11.6640625" style="27" customWidth="1"/>
    <col min="14601" max="14601" width="13.88671875" style="27" customWidth="1"/>
    <col min="14602" max="14603" width="10.5546875" style="27" customWidth="1"/>
    <col min="14604" max="14604" width="13.6640625" style="27" customWidth="1"/>
    <col min="14605" max="14605" width="12.5546875" style="27" customWidth="1"/>
    <col min="14606" max="14606" width="11.44140625" style="27" customWidth="1"/>
    <col min="14607" max="14607" width="13.33203125" style="27" customWidth="1"/>
    <col min="14608" max="14608" width="13" style="27" bestFit="1" customWidth="1"/>
    <col min="14609" max="14610" width="14.33203125" style="27" bestFit="1" customWidth="1"/>
    <col min="14611" max="14848" width="10" style="27"/>
    <col min="14849" max="14849" width="6.88671875" style="27" customWidth="1"/>
    <col min="14850" max="14851" width="17.77734375" style="27" customWidth="1"/>
    <col min="14852" max="14852" width="13" style="27" customWidth="1"/>
    <col min="14853" max="14853" width="13.109375" style="27" customWidth="1"/>
    <col min="14854" max="14854" width="12.44140625" style="27" customWidth="1"/>
    <col min="14855" max="14856" width="11.6640625" style="27" customWidth="1"/>
    <col min="14857" max="14857" width="13.88671875" style="27" customWidth="1"/>
    <col min="14858" max="14859" width="10.5546875" style="27" customWidth="1"/>
    <col min="14860" max="14860" width="13.6640625" style="27" customWidth="1"/>
    <col min="14861" max="14861" width="12.5546875" style="27" customWidth="1"/>
    <col min="14862" max="14862" width="11.44140625" style="27" customWidth="1"/>
    <col min="14863" max="14863" width="13.33203125" style="27" customWidth="1"/>
    <col min="14864" max="14864" width="13" style="27" bestFit="1" customWidth="1"/>
    <col min="14865" max="14866" width="14.33203125" style="27" bestFit="1" customWidth="1"/>
    <col min="14867" max="15104" width="10" style="27"/>
    <col min="15105" max="15105" width="6.88671875" style="27" customWidth="1"/>
    <col min="15106" max="15107" width="17.77734375" style="27" customWidth="1"/>
    <col min="15108" max="15108" width="13" style="27" customWidth="1"/>
    <col min="15109" max="15109" width="13.109375" style="27" customWidth="1"/>
    <col min="15110" max="15110" width="12.44140625" style="27" customWidth="1"/>
    <col min="15111" max="15112" width="11.6640625" style="27" customWidth="1"/>
    <col min="15113" max="15113" width="13.88671875" style="27" customWidth="1"/>
    <col min="15114" max="15115" width="10.5546875" style="27" customWidth="1"/>
    <col min="15116" max="15116" width="13.6640625" style="27" customWidth="1"/>
    <col min="15117" max="15117" width="12.5546875" style="27" customWidth="1"/>
    <col min="15118" max="15118" width="11.44140625" style="27" customWidth="1"/>
    <col min="15119" max="15119" width="13.33203125" style="27" customWidth="1"/>
    <col min="15120" max="15120" width="13" style="27" bestFit="1" customWidth="1"/>
    <col min="15121" max="15122" width="14.33203125" style="27" bestFit="1" customWidth="1"/>
    <col min="15123" max="15360" width="10" style="27"/>
    <col min="15361" max="15361" width="6.88671875" style="27" customWidth="1"/>
    <col min="15362" max="15363" width="17.77734375" style="27" customWidth="1"/>
    <col min="15364" max="15364" width="13" style="27" customWidth="1"/>
    <col min="15365" max="15365" width="13.109375" style="27" customWidth="1"/>
    <col min="15366" max="15366" width="12.44140625" style="27" customWidth="1"/>
    <col min="15367" max="15368" width="11.6640625" style="27" customWidth="1"/>
    <col min="15369" max="15369" width="13.88671875" style="27" customWidth="1"/>
    <col min="15370" max="15371" width="10.5546875" style="27" customWidth="1"/>
    <col min="15372" max="15372" width="13.6640625" style="27" customWidth="1"/>
    <col min="15373" max="15373" width="12.5546875" style="27" customWidth="1"/>
    <col min="15374" max="15374" width="11.44140625" style="27" customWidth="1"/>
    <col min="15375" max="15375" width="13.33203125" style="27" customWidth="1"/>
    <col min="15376" max="15376" width="13" style="27" bestFit="1" customWidth="1"/>
    <col min="15377" max="15378" width="14.33203125" style="27" bestFit="1" customWidth="1"/>
    <col min="15379" max="15616" width="10" style="27"/>
    <col min="15617" max="15617" width="6.88671875" style="27" customWidth="1"/>
    <col min="15618" max="15619" width="17.77734375" style="27" customWidth="1"/>
    <col min="15620" max="15620" width="13" style="27" customWidth="1"/>
    <col min="15621" max="15621" width="13.109375" style="27" customWidth="1"/>
    <col min="15622" max="15622" width="12.44140625" style="27" customWidth="1"/>
    <col min="15623" max="15624" width="11.6640625" style="27" customWidth="1"/>
    <col min="15625" max="15625" width="13.88671875" style="27" customWidth="1"/>
    <col min="15626" max="15627" width="10.5546875" style="27" customWidth="1"/>
    <col min="15628" max="15628" width="13.6640625" style="27" customWidth="1"/>
    <col min="15629" max="15629" width="12.5546875" style="27" customWidth="1"/>
    <col min="15630" max="15630" width="11.44140625" style="27" customWidth="1"/>
    <col min="15631" max="15631" width="13.33203125" style="27" customWidth="1"/>
    <col min="15632" max="15632" width="13" style="27" bestFit="1" customWidth="1"/>
    <col min="15633" max="15634" width="14.33203125" style="27" bestFit="1" customWidth="1"/>
    <col min="15635" max="15872" width="10" style="27"/>
    <col min="15873" max="15873" width="6.88671875" style="27" customWidth="1"/>
    <col min="15874" max="15875" width="17.77734375" style="27" customWidth="1"/>
    <col min="15876" max="15876" width="13" style="27" customWidth="1"/>
    <col min="15877" max="15877" width="13.109375" style="27" customWidth="1"/>
    <col min="15878" max="15878" width="12.44140625" style="27" customWidth="1"/>
    <col min="15879" max="15880" width="11.6640625" style="27" customWidth="1"/>
    <col min="15881" max="15881" width="13.88671875" style="27" customWidth="1"/>
    <col min="15882" max="15883" width="10.5546875" style="27" customWidth="1"/>
    <col min="15884" max="15884" width="13.6640625" style="27" customWidth="1"/>
    <col min="15885" max="15885" width="12.5546875" style="27" customWidth="1"/>
    <col min="15886" max="15886" width="11.44140625" style="27" customWidth="1"/>
    <col min="15887" max="15887" width="13.33203125" style="27" customWidth="1"/>
    <col min="15888" max="15888" width="13" style="27" bestFit="1" customWidth="1"/>
    <col min="15889" max="15890" width="14.33203125" style="27" bestFit="1" customWidth="1"/>
    <col min="15891" max="16128" width="10" style="27"/>
    <col min="16129" max="16129" width="6.88671875" style="27" customWidth="1"/>
    <col min="16130" max="16131" width="17.77734375" style="27" customWidth="1"/>
    <col min="16132" max="16132" width="13" style="27" customWidth="1"/>
    <col min="16133" max="16133" width="13.109375" style="27" customWidth="1"/>
    <col min="16134" max="16134" width="12.44140625" style="27" customWidth="1"/>
    <col min="16135" max="16136" width="11.6640625" style="27" customWidth="1"/>
    <col min="16137" max="16137" width="13.88671875" style="27" customWidth="1"/>
    <col min="16138" max="16139" width="10.5546875" style="27" customWidth="1"/>
    <col min="16140" max="16140" width="13.6640625" style="27" customWidth="1"/>
    <col min="16141" max="16141" width="12.5546875" style="27" customWidth="1"/>
    <col min="16142" max="16142" width="11.44140625" style="27" customWidth="1"/>
    <col min="16143" max="16143" width="13.33203125" style="27" customWidth="1"/>
    <col min="16144" max="16144" width="13" style="27" bestFit="1" customWidth="1"/>
    <col min="16145" max="16146" width="14.33203125" style="27" bestFit="1" customWidth="1"/>
    <col min="16147" max="16384" width="10" style="27"/>
  </cols>
  <sheetData>
    <row r="1" spans="1:19" ht="38.25" customHeight="1">
      <c r="A1" s="221" t="s">
        <v>13</v>
      </c>
      <c r="B1" s="222"/>
    </row>
    <row r="2" spans="1:19" ht="54.75" customHeight="1">
      <c r="A2" s="226" t="s">
        <v>65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24" customHeight="1"/>
    <row r="4" spans="1:19" s="31" customFormat="1">
      <c r="A4" s="223" t="s">
        <v>18</v>
      </c>
      <c r="B4" s="224" t="s">
        <v>19</v>
      </c>
      <c r="C4" s="225"/>
      <c r="D4" s="223" t="s">
        <v>20</v>
      </c>
      <c r="E4" s="223"/>
      <c r="F4" s="223"/>
      <c r="G4" s="223" t="s">
        <v>21</v>
      </c>
      <c r="H4" s="223"/>
      <c r="I4" s="223"/>
      <c r="J4" s="238" t="s">
        <v>22</v>
      </c>
      <c r="K4" s="238"/>
      <c r="L4" s="238"/>
      <c r="M4" s="223" t="s">
        <v>23</v>
      </c>
      <c r="N4" s="223"/>
      <c r="O4" s="223"/>
      <c r="P4" s="223" t="s">
        <v>24</v>
      </c>
      <c r="Q4" s="223"/>
      <c r="R4" s="223"/>
      <c r="S4" s="223" t="s">
        <v>25</v>
      </c>
    </row>
    <row r="5" spans="1:19" s="31" customFormat="1">
      <c r="A5" s="223"/>
      <c r="B5" s="224"/>
      <c r="C5" s="225"/>
      <c r="D5" s="32" t="s">
        <v>26</v>
      </c>
      <c r="E5" s="32" t="s">
        <v>27</v>
      </c>
      <c r="F5" s="32" t="s">
        <v>28</v>
      </c>
      <c r="G5" s="32" t="s">
        <v>26</v>
      </c>
      <c r="H5" s="32" t="s">
        <v>27</v>
      </c>
      <c r="I5" s="32" t="s">
        <v>28</v>
      </c>
      <c r="J5" s="156" t="s">
        <v>26</v>
      </c>
      <c r="K5" s="156" t="s">
        <v>27</v>
      </c>
      <c r="L5" s="156" t="s">
        <v>29</v>
      </c>
      <c r="M5" s="32" t="s">
        <v>26</v>
      </c>
      <c r="N5" s="32" t="s">
        <v>27</v>
      </c>
      <c r="O5" s="32" t="s">
        <v>29</v>
      </c>
      <c r="P5" s="32" t="s">
        <v>26</v>
      </c>
      <c r="Q5" s="32" t="s">
        <v>27</v>
      </c>
      <c r="R5" s="32" t="s">
        <v>30</v>
      </c>
      <c r="S5" s="223"/>
    </row>
    <row r="6" spans="1:19" s="35" customFormat="1">
      <c r="A6" s="232">
        <v>1</v>
      </c>
      <c r="B6" s="234" t="s">
        <v>31</v>
      </c>
      <c r="C6" s="33" t="s">
        <v>32</v>
      </c>
      <c r="D6" s="34"/>
      <c r="E6" s="34"/>
      <c r="F6" s="34"/>
      <c r="G6" s="34"/>
      <c r="H6" s="34"/>
      <c r="I6" s="34"/>
      <c r="J6" s="157">
        <v>8.52</v>
      </c>
      <c r="K6" s="157">
        <v>8.52</v>
      </c>
      <c r="L6" s="157">
        <v>681.41</v>
      </c>
      <c r="M6" s="34">
        <v>7.53</v>
      </c>
      <c r="N6" s="34">
        <v>7.53</v>
      </c>
      <c r="O6" s="34">
        <v>1004</v>
      </c>
      <c r="P6" s="34">
        <f>D6+G6+J6+M6</f>
        <v>16.05</v>
      </c>
      <c r="Q6" s="34">
        <f>E6+H6+K6+N6</f>
        <v>16.05</v>
      </c>
      <c r="R6" s="34">
        <f>P6+Q6</f>
        <v>32.1</v>
      </c>
      <c r="S6" s="34"/>
    </row>
    <row r="7" spans="1:19" s="38" customFormat="1">
      <c r="A7" s="233"/>
      <c r="B7" s="235"/>
      <c r="C7" s="36" t="s">
        <v>33</v>
      </c>
      <c r="D7" s="37"/>
      <c r="E7" s="37"/>
      <c r="F7" s="37"/>
      <c r="G7" s="37"/>
      <c r="H7" s="37"/>
      <c r="I7" s="37"/>
      <c r="J7" s="158">
        <v>8.52</v>
      </c>
      <c r="K7" s="158">
        <v>8.52</v>
      </c>
      <c r="L7" s="158">
        <f>L6</f>
        <v>681.41</v>
      </c>
      <c r="M7" s="37">
        <v>7.53</v>
      </c>
      <c r="N7" s="37">
        <v>7.53</v>
      </c>
      <c r="O7" s="37">
        <v>1004</v>
      </c>
      <c r="P7" s="37">
        <f t="shared" ref="P7:Q44" si="0">D7+G7+J7+M7</f>
        <v>16.05</v>
      </c>
      <c r="Q7" s="37">
        <f>E7+H7+K7+N7</f>
        <v>16.05</v>
      </c>
      <c r="R7" s="37">
        <f t="shared" ref="R7:R44" si="1">P7+Q7</f>
        <v>32.1</v>
      </c>
      <c r="S7" s="37"/>
    </row>
    <row r="8" spans="1:19" s="35" customFormat="1">
      <c r="A8" s="232">
        <v>2</v>
      </c>
      <c r="B8" s="236" t="s">
        <v>34</v>
      </c>
      <c r="C8" s="33" t="s">
        <v>32</v>
      </c>
      <c r="D8" s="34"/>
      <c r="E8" s="34"/>
      <c r="F8" s="34"/>
      <c r="G8" s="34"/>
      <c r="H8" s="34"/>
      <c r="I8" s="34"/>
      <c r="J8" s="157">
        <v>67.510000000000005</v>
      </c>
      <c r="K8" s="157">
        <v>67.510000000000005</v>
      </c>
      <c r="L8" s="157">
        <v>5401.08</v>
      </c>
      <c r="M8" s="34"/>
      <c r="N8" s="34"/>
      <c r="O8" s="34"/>
      <c r="P8" s="34">
        <f t="shared" si="0"/>
        <v>67.510000000000005</v>
      </c>
      <c r="Q8" s="34">
        <f t="shared" si="0"/>
        <v>67.510000000000005</v>
      </c>
      <c r="R8" s="34">
        <f t="shared" si="1"/>
        <v>135.02000000000001</v>
      </c>
      <c r="S8" s="34"/>
    </row>
    <row r="9" spans="1:19" s="38" customFormat="1">
      <c r="A9" s="233"/>
      <c r="B9" s="237"/>
      <c r="C9" s="36" t="s">
        <v>33</v>
      </c>
      <c r="D9" s="37"/>
      <c r="E9" s="37"/>
      <c r="F9" s="37"/>
      <c r="G9" s="37"/>
      <c r="H9" s="37"/>
      <c r="I9" s="37"/>
      <c r="J9" s="158">
        <f>J8</f>
        <v>67.510000000000005</v>
      </c>
      <c r="K9" s="158">
        <f>K8</f>
        <v>67.510000000000005</v>
      </c>
      <c r="L9" s="158">
        <f>L8</f>
        <v>5401.08</v>
      </c>
      <c r="M9" s="37"/>
      <c r="N9" s="37"/>
      <c r="O9" s="37"/>
      <c r="P9" s="37">
        <f t="shared" si="0"/>
        <v>67.510000000000005</v>
      </c>
      <c r="Q9" s="37">
        <f t="shared" si="0"/>
        <v>67.510000000000005</v>
      </c>
      <c r="R9" s="37">
        <f t="shared" si="1"/>
        <v>135.02000000000001</v>
      </c>
      <c r="S9" s="37"/>
    </row>
    <row r="10" spans="1:19" s="35" customFormat="1">
      <c r="A10" s="232">
        <v>3</v>
      </c>
      <c r="B10" s="230" t="s">
        <v>35</v>
      </c>
      <c r="C10" s="33" t="s">
        <v>36</v>
      </c>
      <c r="D10" s="34">
        <v>70</v>
      </c>
      <c r="E10" s="34">
        <v>70</v>
      </c>
      <c r="F10" s="34">
        <v>140</v>
      </c>
      <c r="G10" s="34"/>
      <c r="H10" s="34"/>
      <c r="I10" s="34"/>
      <c r="J10" s="157"/>
      <c r="K10" s="157"/>
      <c r="L10" s="157"/>
      <c r="M10" s="34"/>
      <c r="N10" s="34"/>
      <c r="O10" s="34"/>
      <c r="P10" s="34">
        <f t="shared" si="0"/>
        <v>70</v>
      </c>
      <c r="Q10" s="34">
        <f t="shared" si="0"/>
        <v>70</v>
      </c>
      <c r="R10" s="34">
        <f t="shared" si="1"/>
        <v>140</v>
      </c>
      <c r="S10" s="34"/>
    </row>
    <row r="11" spans="1:19" s="35" customFormat="1">
      <c r="A11" s="232"/>
      <c r="B11" s="230"/>
      <c r="C11" s="33" t="s">
        <v>37</v>
      </c>
      <c r="D11" s="34">
        <v>70</v>
      </c>
      <c r="E11" s="34">
        <v>70</v>
      </c>
      <c r="F11" s="34">
        <v>140</v>
      </c>
      <c r="G11" s="34"/>
      <c r="H11" s="34"/>
      <c r="I11" s="34"/>
      <c r="J11" s="157"/>
      <c r="K11" s="157"/>
      <c r="L11" s="157"/>
      <c r="M11" s="34"/>
      <c r="N11" s="34"/>
      <c r="O11" s="34"/>
      <c r="P11" s="34">
        <f t="shared" si="0"/>
        <v>70</v>
      </c>
      <c r="Q11" s="34">
        <f t="shared" si="0"/>
        <v>70</v>
      </c>
      <c r="R11" s="34">
        <f t="shared" si="1"/>
        <v>140</v>
      </c>
      <c r="S11" s="34"/>
    </row>
    <row r="12" spans="1:19" s="35" customFormat="1">
      <c r="A12" s="232"/>
      <c r="B12" s="230"/>
      <c r="C12" s="33" t="s">
        <v>38</v>
      </c>
      <c r="D12" s="34">
        <v>60</v>
      </c>
      <c r="E12" s="34">
        <v>60</v>
      </c>
      <c r="F12" s="34">
        <v>120</v>
      </c>
      <c r="G12" s="34"/>
      <c r="H12" s="34"/>
      <c r="I12" s="34"/>
      <c r="J12" s="157"/>
      <c r="K12" s="157"/>
      <c r="L12" s="157"/>
      <c r="M12" s="34"/>
      <c r="N12" s="34"/>
      <c r="O12" s="34"/>
      <c r="P12" s="34">
        <f t="shared" si="0"/>
        <v>60</v>
      </c>
      <c r="Q12" s="34">
        <f t="shared" si="0"/>
        <v>60</v>
      </c>
      <c r="R12" s="34">
        <f t="shared" si="1"/>
        <v>120</v>
      </c>
      <c r="S12" s="34"/>
    </row>
    <row r="13" spans="1:19" s="35" customFormat="1">
      <c r="A13" s="232"/>
      <c r="B13" s="230"/>
      <c r="C13" s="33" t="s">
        <v>39</v>
      </c>
      <c r="D13" s="34">
        <v>60</v>
      </c>
      <c r="E13" s="34">
        <v>60</v>
      </c>
      <c r="F13" s="34">
        <v>120</v>
      </c>
      <c r="G13" s="34"/>
      <c r="H13" s="34"/>
      <c r="I13" s="34"/>
      <c r="J13" s="157"/>
      <c r="K13" s="157"/>
      <c r="L13" s="157"/>
      <c r="M13" s="34"/>
      <c r="N13" s="34"/>
      <c r="O13" s="34"/>
      <c r="P13" s="34">
        <f t="shared" si="0"/>
        <v>60</v>
      </c>
      <c r="Q13" s="34">
        <f t="shared" si="0"/>
        <v>60</v>
      </c>
      <c r="R13" s="34">
        <f t="shared" si="1"/>
        <v>120</v>
      </c>
      <c r="S13" s="34"/>
    </row>
    <row r="14" spans="1:19" s="35" customFormat="1">
      <c r="A14" s="232"/>
      <c r="B14" s="230"/>
      <c r="C14" s="33" t="s">
        <v>40</v>
      </c>
      <c r="D14" s="34">
        <v>60</v>
      </c>
      <c r="E14" s="34">
        <v>60</v>
      </c>
      <c r="F14" s="34">
        <v>120</v>
      </c>
      <c r="G14" s="34"/>
      <c r="H14" s="34"/>
      <c r="I14" s="34"/>
      <c r="J14" s="157"/>
      <c r="K14" s="157"/>
      <c r="L14" s="157"/>
      <c r="M14" s="34"/>
      <c r="N14" s="34"/>
      <c r="O14" s="34"/>
      <c r="P14" s="34">
        <f t="shared" si="0"/>
        <v>60</v>
      </c>
      <c r="Q14" s="34">
        <f t="shared" si="0"/>
        <v>60</v>
      </c>
      <c r="R14" s="34">
        <f t="shared" si="1"/>
        <v>120</v>
      </c>
      <c r="S14" s="34"/>
    </row>
    <row r="15" spans="1:19" s="35" customFormat="1">
      <c r="A15" s="232"/>
      <c r="B15" s="230"/>
      <c r="C15" s="33" t="s">
        <v>41</v>
      </c>
      <c r="D15" s="34"/>
      <c r="E15" s="34"/>
      <c r="F15" s="34"/>
      <c r="G15" s="34">
        <v>40</v>
      </c>
      <c r="H15" s="34">
        <v>40</v>
      </c>
      <c r="I15" s="34">
        <v>80</v>
      </c>
      <c r="J15" s="157"/>
      <c r="K15" s="157"/>
      <c r="L15" s="157"/>
      <c r="M15" s="34"/>
      <c r="N15" s="34"/>
      <c r="O15" s="34"/>
      <c r="P15" s="34">
        <f t="shared" si="0"/>
        <v>40</v>
      </c>
      <c r="Q15" s="34">
        <f t="shared" si="0"/>
        <v>40</v>
      </c>
      <c r="R15" s="34">
        <f t="shared" si="1"/>
        <v>80</v>
      </c>
      <c r="S15" s="34"/>
    </row>
    <row r="16" spans="1:19" s="35" customFormat="1">
      <c r="A16" s="232"/>
      <c r="B16" s="230"/>
      <c r="C16" s="33" t="s">
        <v>42</v>
      </c>
      <c r="D16" s="34"/>
      <c r="E16" s="34"/>
      <c r="F16" s="34"/>
      <c r="G16" s="34">
        <v>40</v>
      </c>
      <c r="H16" s="34">
        <v>40</v>
      </c>
      <c r="I16" s="34">
        <v>80</v>
      </c>
      <c r="J16" s="157"/>
      <c r="K16" s="157"/>
      <c r="L16" s="157"/>
      <c r="M16" s="34"/>
      <c r="N16" s="34"/>
      <c r="O16" s="34"/>
      <c r="P16" s="34">
        <f t="shared" si="0"/>
        <v>40</v>
      </c>
      <c r="Q16" s="34">
        <f t="shared" si="0"/>
        <v>40</v>
      </c>
      <c r="R16" s="34">
        <f t="shared" si="1"/>
        <v>80</v>
      </c>
      <c r="S16" s="34"/>
    </row>
    <row r="17" spans="1:19" s="35" customFormat="1">
      <c r="A17" s="232"/>
      <c r="B17" s="230"/>
      <c r="C17" s="33" t="s">
        <v>43</v>
      </c>
      <c r="D17" s="34"/>
      <c r="E17" s="34"/>
      <c r="F17" s="34"/>
      <c r="G17" s="34">
        <v>40</v>
      </c>
      <c r="H17" s="34">
        <v>40</v>
      </c>
      <c r="I17" s="34">
        <v>80</v>
      </c>
      <c r="J17" s="157"/>
      <c r="K17" s="157"/>
      <c r="L17" s="157"/>
      <c r="M17" s="34"/>
      <c r="N17" s="34"/>
      <c r="O17" s="34"/>
      <c r="P17" s="34">
        <f t="shared" si="0"/>
        <v>40</v>
      </c>
      <c r="Q17" s="34">
        <f t="shared" si="0"/>
        <v>40</v>
      </c>
      <c r="R17" s="34">
        <f t="shared" si="1"/>
        <v>80</v>
      </c>
      <c r="S17" s="34"/>
    </row>
    <row r="18" spans="1:19" s="35" customFormat="1">
      <c r="A18" s="232"/>
      <c r="B18" s="230"/>
      <c r="C18" s="33" t="s">
        <v>44</v>
      </c>
      <c r="D18" s="34"/>
      <c r="E18" s="34"/>
      <c r="F18" s="34"/>
      <c r="G18" s="34">
        <v>40</v>
      </c>
      <c r="H18" s="34">
        <v>40</v>
      </c>
      <c r="I18" s="34">
        <v>80</v>
      </c>
      <c r="J18" s="157"/>
      <c r="K18" s="157"/>
      <c r="L18" s="157"/>
      <c r="M18" s="34"/>
      <c r="N18" s="34"/>
      <c r="O18" s="34"/>
      <c r="P18" s="34">
        <f t="shared" si="0"/>
        <v>40</v>
      </c>
      <c r="Q18" s="34">
        <f t="shared" si="0"/>
        <v>40</v>
      </c>
      <c r="R18" s="34">
        <f t="shared" si="1"/>
        <v>80</v>
      </c>
      <c r="S18" s="34"/>
    </row>
    <row r="19" spans="1:19">
      <c r="A19" s="232"/>
      <c r="B19" s="230"/>
      <c r="C19" s="33" t="s">
        <v>45</v>
      </c>
      <c r="D19" s="34"/>
      <c r="E19" s="34"/>
      <c r="F19" s="34"/>
      <c r="G19" s="34"/>
      <c r="H19" s="34"/>
      <c r="I19" s="34"/>
      <c r="J19" s="157"/>
      <c r="K19" s="157"/>
      <c r="L19" s="157"/>
      <c r="M19" s="34"/>
      <c r="N19" s="34"/>
      <c r="O19" s="34"/>
      <c r="P19" s="34">
        <f t="shared" si="0"/>
        <v>0</v>
      </c>
      <c r="Q19" s="34">
        <f t="shared" si="0"/>
        <v>0</v>
      </c>
      <c r="R19" s="34">
        <f t="shared" si="1"/>
        <v>0</v>
      </c>
      <c r="S19" s="34"/>
    </row>
    <row r="20" spans="1:19">
      <c r="A20" s="232"/>
      <c r="B20" s="230"/>
      <c r="C20" s="33" t="s">
        <v>32</v>
      </c>
      <c r="D20" s="34"/>
      <c r="E20" s="34"/>
      <c r="F20" s="34"/>
      <c r="G20" s="34"/>
      <c r="H20" s="34"/>
      <c r="I20" s="34"/>
      <c r="J20" s="157">
        <v>5.58</v>
      </c>
      <c r="K20" s="157">
        <v>5.58</v>
      </c>
      <c r="L20" s="157">
        <v>446.66</v>
      </c>
      <c r="M20" s="34"/>
      <c r="N20" s="34"/>
      <c r="O20" s="34"/>
      <c r="P20" s="34">
        <f t="shared" si="0"/>
        <v>5.58</v>
      </c>
      <c r="Q20" s="34">
        <f t="shared" si="0"/>
        <v>5.58</v>
      </c>
      <c r="R20" s="34">
        <f t="shared" si="1"/>
        <v>11.16</v>
      </c>
      <c r="S20" s="34"/>
    </row>
    <row r="21" spans="1:19" s="162" customFormat="1">
      <c r="A21" s="233"/>
      <c r="B21" s="231"/>
      <c r="C21" s="36" t="s">
        <v>33</v>
      </c>
      <c r="D21" s="37">
        <v>320</v>
      </c>
      <c r="E21" s="37">
        <v>320</v>
      </c>
      <c r="F21" s="37">
        <v>640</v>
      </c>
      <c r="G21" s="37">
        <v>160</v>
      </c>
      <c r="H21" s="37">
        <v>160</v>
      </c>
      <c r="I21" s="37">
        <v>320</v>
      </c>
      <c r="J21" s="158">
        <f>J20</f>
        <v>5.58</v>
      </c>
      <c r="K21" s="158">
        <f>K20</f>
        <v>5.58</v>
      </c>
      <c r="L21" s="158">
        <f>L20</f>
        <v>446.66</v>
      </c>
      <c r="M21" s="37"/>
      <c r="N21" s="37"/>
      <c r="O21" s="37"/>
      <c r="P21" s="37">
        <f t="shared" si="0"/>
        <v>485.58</v>
      </c>
      <c r="Q21" s="37">
        <f t="shared" si="0"/>
        <v>485.58</v>
      </c>
      <c r="R21" s="37">
        <f t="shared" si="1"/>
        <v>971.16</v>
      </c>
      <c r="S21" s="37"/>
    </row>
    <row r="22" spans="1:19">
      <c r="A22" s="228">
        <v>4</v>
      </c>
      <c r="B22" s="230" t="s">
        <v>46</v>
      </c>
      <c r="C22" s="33" t="s">
        <v>32</v>
      </c>
      <c r="D22" s="39"/>
      <c r="E22" s="39"/>
      <c r="F22" s="39"/>
      <c r="G22" s="39"/>
      <c r="H22" s="39"/>
      <c r="I22" s="39"/>
      <c r="J22" s="41">
        <v>55.13</v>
      </c>
      <c r="K22" s="41">
        <v>55.13</v>
      </c>
      <c r="L22" s="41">
        <v>4410.3599999999997</v>
      </c>
      <c r="M22" s="39">
        <v>18.34</v>
      </c>
      <c r="N22" s="39">
        <v>18.34</v>
      </c>
      <c r="O22" s="39">
        <v>2445</v>
      </c>
      <c r="P22" s="34">
        <f t="shared" si="0"/>
        <v>73.47</v>
      </c>
      <c r="Q22" s="34">
        <f t="shared" si="0"/>
        <v>73.47</v>
      </c>
      <c r="R22" s="34">
        <f t="shared" si="1"/>
        <v>146.94</v>
      </c>
      <c r="S22" s="34"/>
    </row>
    <row r="23" spans="1:19" s="162" customFormat="1">
      <c r="A23" s="229"/>
      <c r="B23" s="231"/>
      <c r="C23" s="36" t="s">
        <v>33</v>
      </c>
      <c r="D23" s="40"/>
      <c r="E23" s="40"/>
      <c r="F23" s="40"/>
      <c r="G23" s="40"/>
      <c r="H23" s="40"/>
      <c r="I23" s="40"/>
      <c r="J23" s="159">
        <f t="shared" ref="J23:O23" si="2">J22</f>
        <v>55.13</v>
      </c>
      <c r="K23" s="159">
        <f t="shared" si="2"/>
        <v>55.13</v>
      </c>
      <c r="L23" s="159">
        <f t="shared" si="2"/>
        <v>4410.3599999999997</v>
      </c>
      <c r="M23" s="40">
        <f t="shared" si="2"/>
        <v>18.34</v>
      </c>
      <c r="N23" s="40">
        <f t="shared" si="2"/>
        <v>18.34</v>
      </c>
      <c r="O23" s="40">
        <f t="shared" si="2"/>
        <v>2445</v>
      </c>
      <c r="P23" s="37">
        <f t="shared" si="0"/>
        <v>73.47</v>
      </c>
      <c r="Q23" s="37">
        <f t="shared" si="0"/>
        <v>73.47</v>
      </c>
      <c r="R23" s="37">
        <f t="shared" si="1"/>
        <v>146.94</v>
      </c>
      <c r="S23" s="37"/>
    </row>
    <row r="24" spans="1:19">
      <c r="A24" s="228">
        <v>5</v>
      </c>
      <c r="B24" s="230" t="s">
        <v>47</v>
      </c>
      <c r="C24" s="33" t="s">
        <v>48</v>
      </c>
      <c r="D24" s="41"/>
      <c r="E24" s="41"/>
      <c r="F24" s="41">
        <f>D24+E24</f>
        <v>0</v>
      </c>
      <c r="G24" s="41"/>
      <c r="H24" s="41"/>
      <c r="I24" s="41"/>
      <c r="J24" s="41"/>
      <c r="K24" s="41"/>
      <c r="L24" s="41"/>
      <c r="M24" s="39"/>
      <c r="N24" s="39"/>
      <c r="O24" s="39"/>
      <c r="P24" s="34">
        <f t="shared" si="0"/>
        <v>0</v>
      </c>
      <c r="Q24" s="34">
        <f t="shared" si="0"/>
        <v>0</v>
      </c>
      <c r="R24" s="34">
        <f t="shared" si="1"/>
        <v>0</v>
      </c>
      <c r="S24" s="34"/>
    </row>
    <row r="25" spans="1:19">
      <c r="A25" s="228"/>
      <c r="B25" s="230"/>
      <c r="C25" s="33" t="s">
        <v>49</v>
      </c>
      <c r="D25" s="41"/>
      <c r="E25" s="41"/>
      <c r="F25" s="41">
        <f>D25+E25</f>
        <v>0</v>
      </c>
      <c r="G25" s="41"/>
      <c r="H25" s="41"/>
      <c r="I25" s="41"/>
      <c r="J25" s="41"/>
      <c r="K25" s="41"/>
      <c r="L25" s="41"/>
      <c r="M25" s="39"/>
      <c r="N25" s="39"/>
      <c r="O25" s="39"/>
      <c r="P25" s="34">
        <f t="shared" si="0"/>
        <v>0</v>
      </c>
      <c r="Q25" s="34">
        <f t="shared" si="0"/>
        <v>0</v>
      </c>
      <c r="R25" s="34">
        <f t="shared" si="1"/>
        <v>0</v>
      </c>
      <c r="S25" s="34"/>
    </row>
    <row r="26" spans="1:19">
      <c r="A26" s="228"/>
      <c r="B26" s="230"/>
      <c r="C26" s="33" t="s">
        <v>50</v>
      </c>
      <c r="D26" s="41"/>
      <c r="E26" s="41"/>
      <c r="F26" s="41">
        <f>D26+E26</f>
        <v>0</v>
      </c>
      <c r="G26" s="41"/>
      <c r="H26" s="41"/>
      <c r="I26" s="41"/>
      <c r="J26" s="41"/>
      <c r="K26" s="41"/>
      <c r="L26" s="41"/>
      <c r="M26" s="39"/>
      <c r="N26" s="39"/>
      <c r="O26" s="39"/>
      <c r="P26" s="34">
        <f t="shared" si="0"/>
        <v>0</v>
      </c>
      <c r="Q26" s="34">
        <f t="shared" si="0"/>
        <v>0</v>
      </c>
      <c r="R26" s="34">
        <f t="shared" si="1"/>
        <v>0</v>
      </c>
      <c r="S26" s="34"/>
    </row>
    <row r="27" spans="1:19">
      <c r="A27" s="228"/>
      <c r="B27" s="230"/>
      <c r="C27" s="33" t="s">
        <v>51</v>
      </c>
      <c r="D27" s="41"/>
      <c r="E27" s="41"/>
      <c r="F27" s="41">
        <f>D27+E27</f>
        <v>0</v>
      </c>
      <c r="G27" s="41"/>
      <c r="H27" s="41"/>
      <c r="I27" s="41"/>
      <c r="J27" s="41"/>
      <c r="K27" s="41"/>
      <c r="L27" s="41"/>
      <c r="M27" s="39"/>
      <c r="N27" s="39"/>
      <c r="O27" s="39"/>
      <c r="P27" s="34">
        <f t="shared" si="0"/>
        <v>0</v>
      </c>
      <c r="Q27" s="34">
        <f t="shared" si="0"/>
        <v>0</v>
      </c>
      <c r="R27" s="34">
        <f t="shared" si="1"/>
        <v>0</v>
      </c>
      <c r="S27" s="34"/>
    </row>
    <row r="28" spans="1:19">
      <c r="A28" s="228"/>
      <c r="B28" s="230"/>
      <c r="C28" s="33" t="s">
        <v>52</v>
      </c>
      <c r="D28" s="41"/>
      <c r="E28" s="41"/>
      <c r="F28" s="41">
        <f>D28+E28</f>
        <v>0</v>
      </c>
      <c r="G28" s="41"/>
      <c r="H28" s="41"/>
      <c r="I28" s="41"/>
      <c r="J28" s="41"/>
      <c r="K28" s="41"/>
      <c r="L28" s="41"/>
      <c r="M28" s="39"/>
      <c r="N28" s="39"/>
      <c r="O28" s="39"/>
      <c r="P28" s="34">
        <f t="shared" si="0"/>
        <v>0</v>
      </c>
      <c r="Q28" s="34">
        <f t="shared" si="0"/>
        <v>0</v>
      </c>
      <c r="R28" s="34">
        <f t="shared" si="1"/>
        <v>0</v>
      </c>
      <c r="S28" s="34"/>
    </row>
    <row r="29" spans="1:19">
      <c r="A29" s="228"/>
      <c r="B29" s="230"/>
      <c r="C29" s="33" t="s">
        <v>53</v>
      </c>
      <c r="D29" s="39"/>
      <c r="E29" s="39"/>
      <c r="F29" s="39"/>
      <c r="G29" s="41"/>
      <c r="H29" s="34"/>
      <c r="I29" s="34"/>
      <c r="J29" s="41"/>
      <c r="K29" s="41"/>
      <c r="L29" s="41"/>
      <c r="M29" s="39"/>
      <c r="N29" s="39"/>
      <c r="O29" s="39"/>
      <c r="P29" s="34">
        <f t="shared" si="0"/>
        <v>0</v>
      </c>
      <c r="Q29" s="34">
        <f t="shared" si="0"/>
        <v>0</v>
      </c>
      <c r="R29" s="34">
        <f t="shared" si="1"/>
        <v>0</v>
      </c>
      <c r="S29" s="34"/>
    </row>
    <row r="30" spans="1:19">
      <c r="A30" s="228"/>
      <c r="B30" s="230"/>
      <c r="C30" s="33" t="s">
        <v>54</v>
      </c>
      <c r="D30" s="39"/>
      <c r="E30" s="39"/>
      <c r="F30" s="39"/>
      <c r="G30" s="41"/>
      <c r="H30" s="34"/>
      <c r="I30" s="34"/>
      <c r="J30" s="41"/>
      <c r="K30" s="41"/>
      <c r="L30" s="41"/>
      <c r="M30" s="39"/>
      <c r="N30" s="39"/>
      <c r="O30" s="39"/>
      <c r="P30" s="34">
        <f t="shared" si="0"/>
        <v>0</v>
      </c>
      <c r="Q30" s="34">
        <f t="shared" si="0"/>
        <v>0</v>
      </c>
      <c r="R30" s="34">
        <f t="shared" si="1"/>
        <v>0</v>
      </c>
      <c r="S30" s="34"/>
    </row>
    <row r="31" spans="1:19">
      <c r="A31" s="228"/>
      <c r="B31" s="230"/>
      <c r="C31" s="33" t="s">
        <v>55</v>
      </c>
      <c r="D31" s="39"/>
      <c r="E31" s="39"/>
      <c r="F31" s="39"/>
      <c r="G31" s="41"/>
      <c r="H31" s="34"/>
      <c r="I31" s="34"/>
      <c r="J31" s="41"/>
      <c r="K31" s="41"/>
      <c r="L31" s="41"/>
      <c r="M31" s="39"/>
      <c r="N31" s="39"/>
      <c r="O31" s="39"/>
      <c r="P31" s="34">
        <f t="shared" si="0"/>
        <v>0</v>
      </c>
      <c r="Q31" s="34">
        <f t="shared" si="0"/>
        <v>0</v>
      </c>
      <c r="R31" s="34">
        <f t="shared" si="1"/>
        <v>0</v>
      </c>
      <c r="S31" s="34"/>
    </row>
    <row r="32" spans="1:19">
      <c r="A32" s="228"/>
      <c r="B32" s="230"/>
      <c r="C32" s="33" t="s">
        <v>56</v>
      </c>
      <c r="D32" s="39"/>
      <c r="E32" s="39"/>
      <c r="F32" s="39"/>
      <c r="G32" s="42"/>
      <c r="H32" s="34"/>
      <c r="I32" s="34"/>
      <c r="J32" s="41"/>
      <c r="K32" s="41"/>
      <c r="L32" s="41"/>
      <c r="M32" s="39"/>
      <c r="N32" s="39"/>
      <c r="O32" s="39"/>
      <c r="P32" s="34">
        <f t="shared" si="0"/>
        <v>0</v>
      </c>
      <c r="Q32" s="34">
        <f t="shared" si="0"/>
        <v>0</v>
      </c>
      <c r="R32" s="34">
        <f t="shared" si="1"/>
        <v>0</v>
      </c>
      <c r="S32" s="34"/>
    </row>
    <row r="33" spans="1:19">
      <c r="A33" s="228"/>
      <c r="B33" s="230"/>
      <c r="C33" s="33" t="s">
        <v>32</v>
      </c>
      <c r="D33" s="34">
        <v>300</v>
      </c>
      <c r="E33" s="34">
        <v>300</v>
      </c>
      <c r="F33" s="34">
        <f>D33+E33</f>
        <v>600</v>
      </c>
      <c r="G33" s="41"/>
      <c r="H33" s="41"/>
      <c r="I33" s="41"/>
      <c r="J33" s="41">
        <v>8.6300000000000008</v>
      </c>
      <c r="K33" s="41">
        <v>8.6300000000000008</v>
      </c>
      <c r="L33" s="41">
        <v>690.23</v>
      </c>
      <c r="M33" s="34"/>
      <c r="N33" s="34"/>
      <c r="O33" s="34"/>
      <c r="P33" s="34">
        <f t="shared" si="0"/>
        <v>308.63</v>
      </c>
      <c r="Q33" s="34">
        <f t="shared" si="0"/>
        <v>308.63</v>
      </c>
      <c r="R33" s="34">
        <f t="shared" si="1"/>
        <v>617.26</v>
      </c>
      <c r="S33" s="34"/>
    </row>
    <row r="34" spans="1:19" s="163" customFormat="1">
      <c r="A34" s="229"/>
      <c r="B34" s="231"/>
      <c r="C34" s="36" t="s">
        <v>33</v>
      </c>
      <c r="D34" s="43">
        <f>SUM(D24:D33)</f>
        <v>300</v>
      </c>
      <c r="E34" s="43">
        <f t="shared" ref="E34:R34" si="3">SUM(E24:E33)</f>
        <v>300</v>
      </c>
      <c r="F34" s="43">
        <f t="shared" si="3"/>
        <v>600</v>
      </c>
      <c r="G34" s="43">
        <f t="shared" si="3"/>
        <v>0</v>
      </c>
      <c r="H34" s="43">
        <f t="shared" si="3"/>
        <v>0</v>
      </c>
      <c r="I34" s="43">
        <f t="shared" si="3"/>
        <v>0</v>
      </c>
      <c r="J34" s="160">
        <f t="shared" si="3"/>
        <v>8.6300000000000008</v>
      </c>
      <c r="K34" s="160">
        <f t="shared" si="3"/>
        <v>8.6300000000000008</v>
      </c>
      <c r="L34" s="160">
        <f t="shared" si="3"/>
        <v>690.23</v>
      </c>
      <c r="M34" s="43">
        <f t="shared" si="3"/>
        <v>0</v>
      </c>
      <c r="N34" s="43">
        <f t="shared" si="3"/>
        <v>0</v>
      </c>
      <c r="O34" s="43">
        <f t="shared" si="3"/>
        <v>0</v>
      </c>
      <c r="P34" s="37">
        <f t="shared" si="0"/>
        <v>308.63</v>
      </c>
      <c r="Q34" s="37">
        <f t="shared" si="0"/>
        <v>308.63</v>
      </c>
      <c r="R34" s="44">
        <f t="shared" si="3"/>
        <v>617.26</v>
      </c>
      <c r="S34" s="43"/>
    </row>
    <row r="35" spans="1:19">
      <c r="A35" s="228">
        <v>6</v>
      </c>
      <c r="B35" s="230" t="s">
        <v>57</v>
      </c>
      <c r="C35" s="45" t="s">
        <v>58</v>
      </c>
      <c r="D35" s="39">
        <v>60</v>
      </c>
      <c r="E35" s="46">
        <v>60</v>
      </c>
      <c r="F35" s="34">
        <f t="shared" ref="F35:F40" si="4">D35+E35</f>
        <v>120</v>
      </c>
      <c r="G35" s="34"/>
      <c r="H35" s="34"/>
      <c r="I35" s="34"/>
      <c r="J35" s="157"/>
      <c r="K35" s="157"/>
      <c r="L35" s="157"/>
      <c r="M35" s="34"/>
      <c r="N35" s="34"/>
      <c r="O35" s="34"/>
      <c r="P35" s="34">
        <f t="shared" si="0"/>
        <v>60</v>
      </c>
      <c r="Q35" s="34">
        <f t="shared" si="0"/>
        <v>60</v>
      </c>
      <c r="R35" s="34">
        <f t="shared" si="1"/>
        <v>120</v>
      </c>
      <c r="S35" s="34"/>
    </row>
    <row r="36" spans="1:19">
      <c r="A36" s="228"/>
      <c r="B36" s="230"/>
      <c r="C36" s="45" t="s">
        <v>59</v>
      </c>
      <c r="D36" s="39">
        <v>60</v>
      </c>
      <c r="E36" s="46">
        <v>60</v>
      </c>
      <c r="F36" s="34">
        <f t="shared" si="4"/>
        <v>120</v>
      </c>
      <c r="G36" s="34"/>
      <c r="H36" s="34"/>
      <c r="I36" s="34"/>
      <c r="J36" s="157"/>
      <c r="K36" s="157"/>
      <c r="L36" s="157"/>
      <c r="M36" s="34"/>
      <c r="N36" s="34"/>
      <c r="O36" s="34"/>
      <c r="P36" s="34">
        <f t="shared" si="0"/>
        <v>60</v>
      </c>
      <c r="Q36" s="34">
        <f t="shared" si="0"/>
        <v>60</v>
      </c>
      <c r="R36" s="34">
        <f t="shared" si="1"/>
        <v>120</v>
      </c>
      <c r="S36" s="34"/>
    </row>
    <row r="37" spans="1:19">
      <c r="A37" s="228"/>
      <c r="B37" s="230"/>
      <c r="C37" s="45" t="s">
        <v>60</v>
      </c>
      <c r="D37" s="39">
        <v>60</v>
      </c>
      <c r="E37" s="46">
        <v>60</v>
      </c>
      <c r="F37" s="34">
        <f t="shared" si="4"/>
        <v>120</v>
      </c>
      <c r="G37" s="34"/>
      <c r="H37" s="34"/>
      <c r="I37" s="34"/>
      <c r="J37" s="157"/>
      <c r="K37" s="157"/>
      <c r="L37" s="157"/>
      <c r="M37" s="34"/>
      <c r="N37" s="34"/>
      <c r="O37" s="34"/>
      <c r="P37" s="34">
        <f t="shared" si="0"/>
        <v>60</v>
      </c>
      <c r="Q37" s="34">
        <f t="shared" si="0"/>
        <v>60</v>
      </c>
      <c r="R37" s="34">
        <f t="shared" si="1"/>
        <v>120</v>
      </c>
      <c r="S37" s="34"/>
    </row>
    <row r="38" spans="1:19">
      <c r="A38" s="228"/>
      <c r="B38" s="230"/>
      <c r="C38" s="45" t="s">
        <v>61</v>
      </c>
      <c r="D38" s="39">
        <v>60</v>
      </c>
      <c r="E38" s="46">
        <v>60</v>
      </c>
      <c r="F38" s="34">
        <f t="shared" si="4"/>
        <v>120</v>
      </c>
      <c r="G38" s="34"/>
      <c r="H38" s="34"/>
      <c r="I38" s="34"/>
      <c r="J38" s="157"/>
      <c r="K38" s="157"/>
      <c r="L38" s="157"/>
      <c r="M38" s="34"/>
      <c r="N38" s="34"/>
      <c r="O38" s="34"/>
      <c r="P38" s="34">
        <f t="shared" si="0"/>
        <v>60</v>
      </c>
      <c r="Q38" s="34">
        <f t="shared" si="0"/>
        <v>60</v>
      </c>
      <c r="R38" s="34">
        <f t="shared" si="1"/>
        <v>120</v>
      </c>
      <c r="S38" s="34"/>
    </row>
    <row r="39" spans="1:19">
      <c r="A39" s="228"/>
      <c r="B39" s="230"/>
      <c r="C39" s="47" t="s">
        <v>62</v>
      </c>
      <c r="D39" s="41">
        <v>60</v>
      </c>
      <c r="E39" s="48">
        <v>60</v>
      </c>
      <c r="F39" s="34">
        <f t="shared" si="4"/>
        <v>120</v>
      </c>
      <c r="G39" s="34"/>
      <c r="H39" s="34"/>
      <c r="I39" s="34"/>
      <c r="J39" s="157"/>
      <c r="K39" s="157"/>
      <c r="L39" s="157"/>
      <c r="M39" s="34"/>
      <c r="N39" s="34"/>
      <c r="O39" s="34"/>
      <c r="P39" s="34">
        <f t="shared" si="0"/>
        <v>60</v>
      </c>
      <c r="Q39" s="34">
        <f t="shared" si="0"/>
        <v>60</v>
      </c>
      <c r="R39" s="34">
        <f t="shared" si="1"/>
        <v>120</v>
      </c>
      <c r="S39" s="34"/>
    </row>
    <row r="40" spans="1:19">
      <c r="A40" s="228"/>
      <c r="B40" s="230"/>
      <c r="C40" s="45" t="s">
        <v>63</v>
      </c>
      <c r="D40" s="39">
        <v>60</v>
      </c>
      <c r="E40" s="46">
        <v>60</v>
      </c>
      <c r="F40" s="34">
        <f t="shared" si="4"/>
        <v>120</v>
      </c>
      <c r="G40" s="34"/>
      <c r="H40" s="34"/>
      <c r="I40" s="34"/>
      <c r="J40" s="157"/>
      <c r="K40" s="157"/>
      <c r="L40" s="157"/>
      <c r="M40" s="34"/>
      <c r="N40" s="34"/>
      <c r="O40" s="34"/>
      <c r="P40" s="34">
        <f t="shared" si="0"/>
        <v>60</v>
      </c>
      <c r="Q40" s="34">
        <f t="shared" si="0"/>
        <v>60</v>
      </c>
      <c r="R40" s="34">
        <f t="shared" si="1"/>
        <v>120</v>
      </c>
      <c r="S40" s="34"/>
    </row>
    <row r="41" spans="1:19">
      <c r="A41" s="228"/>
      <c r="B41" s="230"/>
      <c r="C41" s="45" t="s">
        <v>32</v>
      </c>
      <c r="D41" s="34"/>
      <c r="E41" s="34"/>
      <c r="F41" s="34"/>
      <c r="G41" s="34"/>
      <c r="H41" s="34"/>
      <c r="I41" s="34"/>
      <c r="J41" s="157">
        <v>55.97</v>
      </c>
      <c r="K41" s="157">
        <v>55.97</v>
      </c>
      <c r="L41" s="157">
        <v>4477.72</v>
      </c>
      <c r="M41" s="34"/>
      <c r="N41" s="34"/>
      <c r="O41" s="34"/>
      <c r="P41" s="34">
        <f t="shared" si="0"/>
        <v>55.97</v>
      </c>
      <c r="Q41" s="34">
        <f t="shared" si="0"/>
        <v>55.97</v>
      </c>
      <c r="R41" s="34">
        <f t="shared" si="1"/>
        <v>111.94</v>
      </c>
      <c r="S41" s="34"/>
    </row>
    <row r="42" spans="1:19" s="162" customFormat="1">
      <c r="A42" s="229"/>
      <c r="B42" s="231"/>
      <c r="C42" s="49" t="s">
        <v>33</v>
      </c>
      <c r="D42" s="43">
        <f>SUM(D35:D41)</f>
        <v>360</v>
      </c>
      <c r="E42" s="43">
        <f t="shared" ref="E42:R42" si="5">SUM(E35:E41)</f>
        <v>360</v>
      </c>
      <c r="F42" s="43">
        <f t="shared" si="5"/>
        <v>720</v>
      </c>
      <c r="G42" s="37">
        <f t="shared" si="5"/>
        <v>0</v>
      </c>
      <c r="H42" s="37">
        <f t="shared" si="5"/>
        <v>0</v>
      </c>
      <c r="I42" s="37">
        <f t="shared" si="5"/>
        <v>0</v>
      </c>
      <c r="J42" s="158">
        <f t="shared" si="5"/>
        <v>55.97</v>
      </c>
      <c r="K42" s="158">
        <f t="shared" si="5"/>
        <v>55.97</v>
      </c>
      <c r="L42" s="158">
        <f t="shared" si="5"/>
        <v>4477.72</v>
      </c>
      <c r="M42" s="37">
        <f t="shared" si="5"/>
        <v>0</v>
      </c>
      <c r="N42" s="37">
        <f t="shared" si="5"/>
        <v>0</v>
      </c>
      <c r="O42" s="37">
        <f t="shared" si="5"/>
        <v>0</v>
      </c>
      <c r="P42" s="37">
        <f t="shared" si="0"/>
        <v>415.97</v>
      </c>
      <c r="Q42" s="37">
        <f t="shared" si="0"/>
        <v>415.97</v>
      </c>
      <c r="R42" s="37">
        <f t="shared" si="5"/>
        <v>831.94</v>
      </c>
      <c r="S42" s="37"/>
    </row>
    <row r="43" spans="1:19">
      <c r="A43" s="228">
        <v>7</v>
      </c>
      <c r="B43" s="230" t="s">
        <v>64</v>
      </c>
      <c r="C43" s="33" t="s">
        <v>32</v>
      </c>
      <c r="D43" s="50"/>
      <c r="E43" s="50"/>
      <c r="F43" s="50"/>
      <c r="G43" s="50"/>
      <c r="H43" s="50"/>
      <c r="I43" s="50"/>
      <c r="J43" s="161">
        <v>7.38</v>
      </c>
      <c r="K43" s="161">
        <v>7.38</v>
      </c>
      <c r="L43" s="161">
        <v>590.25</v>
      </c>
      <c r="M43" s="50"/>
      <c r="N43" s="50"/>
      <c r="O43" s="50"/>
      <c r="P43" s="34">
        <f t="shared" si="0"/>
        <v>7.38</v>
      </c>
      <c r="Q43" s="34">
        <f t="shared" si="0"/>
        <v>7.38</v>
      </c>
      <c r="R43" s="34">
        <f t="shared" si="1"/>
        <v>14.76</v>
      </c>
      <c r="S43" s="50"/>
    </row>
    <row r="44" spans="1:19" s="162" customFormat="1">
      <c r="A44" s="229"/>
      <c r="B44" s="231"/>
      <c r="C44" s="36" t="s">
        <v>33</v>
      </c>
      <c r="D44" s="164"/>
      <c r="E44" s="164"/>
      <c r="F44" s="164"/>
      <c r="G44" s="164"/>
      <c r="H44" s="164"/>
      <c r="I44" s="164"/>
      <c r="J44" s="165">
        <f>J43</f>
        <v>7.38</v>
      </c>
      <c r="K44" s="165">
        <f>K43</f>
        <v>7.38</v>
      </c>
      <c r="L44" s="165">
        <f>L43</f>
        <v>590.25</v>
      </c>
      <c r="M44" s="164"/>
      <c r="N44" s="164"/>
      <c r="O44" s="164"/>
      <c r="P44" s="37">
        <f t="shared" si="0"/>
        <v>7.38</v>
      </c>
      <c r="Q44" s="37">
        <f t="shared" si="0"/>
        <v>7.38</v>
      </c>
      <c r="R44" s="37">
        <f t="shared" si="1"/>
        <v>14.76</v>
      </c>
      <c r="S44" s="164"/>
    </row>
    <row r="45" spans="1:19" s="38" customFormat="1">
      <c r="A45" s="166"/>
      <c r="B45" s="239" t="s">
        <v>30</v>
      </c>
      <c r="C45" s="240"/>
      <c r="D45" s="167">
        <f>D7+D9+D21+D34+D42+D44+D23</f>
        <v>980</v>
      </c>
      <c r="E45" s="167">
        <f t="shared" ref="E45:S45" si="6">E7+E9+E21+E34+E42+E44+E23</f>
        <v>980</v>
      </c>
      <c r="F45" s="167">
        <f t="shared" si="6"/>
        <v>1960</v>
      </c>
      <c r="G45" s="167">
        <f t="shared" si="6"/>
        <v>160</v>
      </c>
      <c r="H45" s="167">
        <f t="shared" si="6"/>
        <v>160</v>
      </c>
      <c r="I45" s="167">
        <f t="shared" si="6"/>
        <v>320</v>
      </c>
      <c r="J45" s="168">
        <f t="shared" si="6"/>
        <v>208.71999999999997</v>
      </c>
      <c r="K45" s="168">
        <f t="shared" si="6"/>
        <v>208.71999999999997</v>
      </c>
      <c r="L45" s="168">
        <f t="shared" si="6"/>
        <v>16697.71</v>
      </c>
      <c r="M45" s="167">
        <f t="shared" si="6"/>
        <v>25.87</v>
      </c>
      <c r="N45" s="167">
        <f t="shared" si="6"/>
        <v>25.87</v>
      </c>
      <c r="O45" s="167">
        <f t="shared" si="6"/>
        <v>3449</v>
      </c>
      <c r="P45" s="167">
        <f>P7+P9+P21+P23+P34+P42+P44</f>
        <v>1374.5900000000001</v>
      </c>
      <c r="Q45" s="167">
        <f>Q7+Q9+Q21+Q23+Q34+Q42+Q44</f>
        <v>1374.5900000000001</v>
      </c>
      <c r="R45" s="167">
        <f>R7+R9+R21+R23+R34+R42+R44</f>
        <v>2749.1800000000003</v>
      </c>
      <c r="S45" s="167">
        <f t="shared" si="6"/>
        <v>0</v>
      </c>
    </row>
  </sheetData>
  <mergeCells count="25">
    <mergeCell ref="A35:A42"/>
    <mergeCell ref="B35:B42"/>
    <mergeCell ref="A43:A44"/>
    <mergeCell ref="B43:B44"/>
    <mergeCell ref="B45:C45"/>
    <mergeCell ref="A24:A34"/>
    <mergeCell ref="B24:B34"/>
    <mergeCell ref="M4:O4"/>
    <mergeCell ref="P4:R4"/>
    <mergeCell ref="S4:S5"/>
    <mergeCell ref="A6:A7"/>
    <mergeCell ref="B6:B7"/>
    <mergeCell ref="A8:A9"/>
    <mergeCell ref="B8:B9"/>
    <mergeCell ref="J4:L4"/>
    <mergeCell ref="A10:A21"/>
    <mergeCell ref="B10:B21"/>
    <mergeCell ref="A22:A23"/>
    <mergeCell ref="B22:B23"/>
    <mergeCell ref="A1:B1"/>
    <mergeCell ref="A4:A5"/>
    <mergeCell ref="B4:C5"/>
    <mergeCell ref="D4:F4"/>
    <mergeCell ref="G4:I4"/>
    <mergeCell ref="A2:S2"/>
  </mergeCells>
  <phoneticPr fontId="1" type="noConversion"/>
  <printOptions horizontalCentered="1"/>
  <pageMargins left="0.74803149606299213" right="0.74803149606299213" top="0.98425196850393715" bottom="0.98425196850393715" header="0.51181102362204722" footer="0.51181102362204722"/>
  <pageSetup paperSize="8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9"/>
  <sheetViews>
    <sheetView showZeros="0" topLeftCell="A34" zoomScale="76" zoomScaleNormal="76" workbookViewId="0">
      <selection activeCell="P50" sqref="P50"/>
    </sheetView>
  </sheetViews>
  <sheetFormatPr defaultRowHeight="15.6"/>
  <cols>
    <col min="1" max="1" width="4.6640625" style="92" customWidth="1"/>
    <col min="2" max="2" width="11.77734375" style="90" customWidth="1"/>
    <col min="3" max="3" width="21.77734375" style="90" customWidth="1"/>
    <col min="4" max="9" width="9.109375" style="90" customWidth="1"/>
    <col min="10" max="11" width="9.109375" style="116" customWidth="1"/>
    <col min="12" max="12" width="11.5546875" style="116" customWidth="1"/>
    <col min="13" max="15" width="9.109375" style="90" customWidth="1"/>
    <col min="16" max="16" width="11.109375" style="116" customWidth="1"/>
    <col min="17" max="17" width="11.6640625" style="116" customWidth="1"/>
    <col min="18" max="18" width="14.6640625" style="116" customWidth="1"/>
    <col min="19" max="19" width="11" style="90" customWidth="1"/>
    <col min="20" max="256" width="8.88671875" style="90"/>
    <col min="257" max="257" width="4.6640625" style="90" customWidth="1"/>
    <col min="258" max="258" width="11.77734375" style="90" customWidth="1"/>
    <col min="259" max="259" width="21.77734375" style="90" customWidth="1"/>
    <col min="260" max="267" width="9.109375" style="90" customWidth="1"/>
    <col min="268" max="268" width="11.5546875" style="90" customWidth="1"/>
    <col min="269" max="271" width="9.109375" style="90" customWidth="1"/>
    <col min="272" max="272" width="10.109375" style="90" customWidth="1"/>
    <col min="273" max="273" width="11.6640625" style="90" customWidth="1"/>
    <col min="274" max="274" width="14.6640625" style="90" customWidth="1"/>
    <col min="275" max="275" width="11" style="90" customWidth="1"/>
    <col min="276" max="512" width="8.88671875" style="90"/>
    <col min="513" max="513" width="4.6640625" style="90" customWidth="1"/>
    <col min="514" max="514" width="11.77734375" style="90" customWidth="1"/>
    <col min="515" max="515" width="21.77734375" style="90" customWidth="1"/>
    <col min="516" max="523" width="9.109375" style="90" customWidth="1"/>
    <col min="524" max="524" width="11.5546875" style="90" customWidth="1"/>
    <col min="525" max="527" width="9.109375" style="90" customWidth="1"/>
    <col min="528" max="528" width="10.109375" style="90" customWidth="1"/>
    <col min="529" max="529" width="11.6640625" style="90" customWidth="1"/>
    <col min="530" max="530" width="14.6640625" style="90" customWidth="1"/>
    <col min="531" max="531" width="11" style="90" customWidth="1"/>
    <col min="532" max="768" width="8.88671875" style="90"/>
    <col min="769" max="769" width="4.6640625" style="90" customWidth="1"/>
    <col min="770" max="770" width="11.77734375" style="90" customWidth="1"/>
    <col min="771" max="771" width="21.77734375" style="90" customWidth="1"/>
    <col min="772" max="779" width="9.109375" style="90" customWidth="1"/>
    <col min="780" max="780" width="11.5546875" style="90" customWidth="1"/>
    <col min="781" max="783" width="9.109375" style="90" customWidth="1"/>
    <col min="784" max="784" width="10.109375" style="90" customWidth="1"/>
    <col min="785" max="785" width="11.6640625" style="90" customWidth="1"/>
    <col min="786" max="786" width="14.6640625" style="90" customWidth="1"/>
    <col min="787" max="787" width="11" style="90" customWidth="1"/>
    <col min="788" max="1024" width="8.88671875" style="90"/>
    <col min="1025" max="1025" width="4.6640625" style="90" customWidth="1"/>
    <col min="1026" max="1026" width="11.77734375" style="90" customWidth="1"/>
    <col min="1027" max="1027" width="21.77734375" style="90" customWidth="1"/>
    <col min="1028" max="1035" width="9.109375" style="90" customWidth="1"/>
    <col min="1036" max="1036" width="11.5546875" style="90" customWidth="1"/>
    <col min="1037" max="1039" width="9.109375" style="90" customWidth="1"/>
    <col min="1040" max="1040" width="10.109375" style="90" customWidth="1"/>
    <col min="1041" max="1041" width="11.6640625" style="90" customWidth="1"/>
    <col min="1042" max="1042" width="14.6640625" style="90" customWidth="1"/>
    <col min="1043" max="1043" width="11" style="90" customWidth="1"/>
    <col min="1044" max="1280" width="8.88671875" style="90"/>
    <col min="1281" max="1281" width="4.6640625" style="90" customWidth="1"/>
    <col min="1282" max="1282" width="11.77734375" style="90" customWidth="1"/>
    <col min="1283" max="1283" width="21.77734375" style="90" customWidth="1"/>
    <col min="1284" max="1291" width="9.109375" style="90" customWidth="1"/>
    <col min="1292" max="1292" width="11.5546875" style="90" customWidth="1"/>
    <col min="1293" max="1295" width="9.109375" style="90" customWidth="1"/>
    <col min="1296" max="1296" width="10.109375" style="90" customWidth="1"/>
    <col min="1297" max="1297" width="11.6640625" style="90" customWidth="1"/>
    <col min="1298" max="1298" width="14.6640625" style="90" customWidth="1"/>
    <col min="1299" max="1299" width="11" style="90" customWidth="1"/>
    <col min="1300" max="1536" width="8.88671875" style="90"/>
    <col min="1537" max="1537" width="4.6640625" style="90" customWidth="1"/>
    <col min="1538" max="1538" width="11.77734375" style="90" customWidth="1"/>
    <col min="1539" max="1539" width="21.77734375" style="90" customWidth="1"/>
    <col min="1540" max="1547" width="9.109375" style="90" customWidth="1"/>
    <col min="1548" max="1548" width="11.5546875" style="90" customWidth="1"/>
    <col min="1549" max="1551" width="9.109375" style="90" customWidth="1"/>
    <col min="1552" max="1552" width="10.109375" style="90" customWidth="1"/>
    <col min="1553" max="1553" width="11.6640625" style="90" customWidth="1"/>
    <col min="1554" max="1554" width="14.6640625" style="90" customWidth="1"/>
    <col min="1555" max="1555" width="11" style="90" customWidth="1"/>
    <col min="1556" max="1792" width="8.88671875" style="90"/>
    <col min="1793" max="1793" width="4.6640625" style="90" customWidth="1"/>
    <col min="1794" max="1794" width="11.77734375" style="90" customWidth="1"/>
    <col min="1795" max="1795" width="21.77734375" style="90" customWidth="1"/>
    <col min="1796" max="1803" width="9.109375" style="90" customWidth="1"/>
    <col min="1804" max="1804" width="11.5546875" style="90" customWidth="1"/>
    <col min="1805" max="1807" width="9.109375" style="90" customWidth="1"/>
    <col min="1808" max="1808" width="10.109375" style="90" customWidth="1"/>
    <col min="1809" max="1809" width="11.6640625" style="90" customWidth="1"/>
    <col min="1810" max="1810" width="14.6640625" style="90" customWidth="1"/>
    <col min="1811" max="1811" width="11" style="90" customWidth="1"/>
    <col min="1812" max="2048" width="8.88671875" style="90"/>
    <col min="2049" max="2049" width="4.6640625" style="90" customWidth="1"/>
    <col min="2050" max="2050" width="11.77734375" style="90" customWidth="1"/>
    <col min="2051" max="2051" width="21.77734375" style="90" customWidth="1"/>
    <col min="2052" max="2059" width="9.109375" style="90" customWidth="1"/>
    <col min="2060" max="2060" width="11.5546875" style="90" customWidth="1"/>
    <col min="2061" max="2063" width="9.109375" style="90" customWidth="1"/>
    <col min="2064" max="2064" width="10.109375" style="90" customWidth="1"/>
    <col min="2065" max="2065" width="11.6640625" style="90" customWidth="1"/>
    <col min="2066" max="2066" width="14.6640625" style="90" customWidth="1"/>
    <col min="2067" max="2067" width="11" style="90" customWidth="1"/>
    <col min="2068" max="2304" width="8.88671875" style="90"/>
    <col min="2305" max="2305" width="4.6640625" style="90" customWidth="1"/>
    <col min="2306" max="2306" width="11.77734375" style="90" customWidth="1"/>
    <col min="2307" max="2307" width="21.77734375" style="90" customWidth="1"/>
    <col min="2308" max="2315" width="9.109375" style="90" customWidth="1"/>
    <col min="2316" max="2316" width="11.5546875" style="90" customWidth="1"/>
    <col min="2317" max="2319" width="9.109375" style="90" customWidth="1"/>
    <col min="2320" max="2320" width="10.109375" style="90" customWidth="1"/>
    <col min="2321" max="2321" width="11.6640625" style="90" customWidth="1"/>
    <col min="2322" max="2322" width="14.6640625" style="90" customWidth="1"/>
    <col min="2323" max="2323" width="11" style="90" customWidth="1"/>
    <col min="2324" max="2560" width="8.88671875" style="90"/>
    <col min="2561" max="2561" width="4.6640625" style="90" customWidth="1"/>
    <col min="2562" max="2562" width="11.77734375" style="90" customWidth="1"/>
    <col min="2563" max="2563" width="21.77734375" style="90" customWidth="1"/>
    <col min="2564" max="2571" width="9.109375" style="90" customWidth="1"/>
    <col min="2572" max="2572" width="11.5546875" style="90" customWidth="1"/>
    <col min="2573" max="2575" width="9.109375" style="90" customWidth="1"/>
    <col min="2576" max="2576" width="10.109375" style="90" customWidth="1"/>
    <col min="2577" max="2577" width="11.6640625" style="90" customWidth="1"/>
    <col min="2578" max="2578" width="14.6640625" style="90" customWidth="1"/>
    <col min="2579" max="2579" width="11" style="90" customWidth="1"/>
    <col min="2580" max="2816" width="8.88671875" style="90"/>
    <col min="2817" max="2817" width="4.6640625" style="90" customWidth="1"/>
    <col min="2818" max="2818" width="11.77734375" style="90" customWidth="1"/>
    <col min="2819" max="2819" width="21.77734375" style="90" customWidth="1"/>
    <col min="2820" max="2827" width="9.109375" style="90" customWidth="1"/>
    <col min="2828" max="2828" width="11.5546875" style="90" customWidth="1"/>
    <col min="2829" max="2831" width="9.109375" style="90" customWidth="1"/>
    <col min="2832" max="2832" width="10.109375" style="90" customWidth="1"/>
    <col min="2833" max="2833" width="11.6640625" style="90" customWidth="1"/>
    <col min="2834" max="2834" width="14.6640625" style="90" customWidth="1"/>
    <col min="2835" max="2835" width="11" style="90" customWidth="1"/>
    <col min="2836" max="3072" width="8.88671875" style="90"/>
    <col min="3073" max="3073" width="4.6640625" style="90" customWidth="1"/>
    <col min="3074" max="3074" width="11.77734375" style="90" customWidth="1"/>
    <col min="3075" max="3075" width="21.77734375" style="90" customWidth="1"/>
    <col min="3076" max="3083" width="9.109375" style="90" customWidth="1"/>
    <col min="3084" max="3084" width="11.5546875" style="90" customWidth="1"/>
    <col min="3085" max="3087" width="9.109375" style="90" customWidth="1"/>
    <col min="3088" max="3088" width="10.109375" style="90" customWidth="1"/>
    <col min="3089" max="3089" width="11.6640625" style="90" customWidth="1"/>
    <col min="3090" max="3090" width="14.6640625" style="90" customWidth="1"/>
    <col min="3091" max="3091" width="11" style="90" customWidth="1"/>
    <col min="3092" max="3328" width="8.88671875" style="90"/>
    <col min="3329" max="3329" width="4.6640625" style="90" customWidth="1"/>
    <col min="3330" max="3330" width="11.77734375" style="90" customWidth="1"/>
    <col min="3331" max="3331" width="21.77734375" style="90" customWidth="1"/>
    <col min="3332" max="3339" width="9.109375" style="90" customWidth="1"/>
    <col min="3340" max="3340" width="11.5546875" style="90" customWidth="1"/>
    <col min="3341" max="3343" width="9.109375" style="90" customWidth="1"/>
    <col min="3344" max="3344" width="10.109375" style="90" customWidth="1"/>
    <col min="3345" max="3345" width="11.6640625" style="90" customWidth="1"/>
    <col min="3346" max="3346" width="14.6640625" style="90" customWidth="1"/>
    <col min="3347" max="3347" width="11" style="90" customWidth="1"/>
    <col min="3348" max="3584" width="8.88671875" style="90"/>
    <col min="3585" max="3585" width="4.6640625" style="90" customWidth="1"/>
    <col min="3586" max="3586" width="11.77734375" style="90" customWidth="1"/>
    <col min="3587" max="3587" width="21.77734375" style="90" customWidth="1"/>
    <col min="3588" max="3595" width="9.109375" style="90" customWidth="1"/>
    <col min="3596" max="3596" width="11.5546875" style="90" customWidth="1"/>
    <col min="3597" max="3599" width="9.109375" style="90" customWidth="1"/>
    <col min="3600" max="3600" width="10.109375" style="90" customWidth="1"/>
    <col min="3601" max="3601" width="11.6640625" style="90" customWidth="1"/>
    <col min="3602" max="3602" width="14.6640625" style="90" customWidth="1"/>
    <col min="3603" max="3603" width="11" style="90" customWidth="1"/>
    <col min="3604" max="3840" width="8.88671875" style="90"/>
    <col min="3841" max="3841" width="4.6640625" style="90" customWidth="1"/>
    <col min="3842" max="3842" width="11.77734375" style="90" customWidth="1"/>
    <col min="3843" max="3843" width="21.77734375" style="90" customWidth="1"/>
    <col min="3844" max="3851" width="9.109375" style="90" customWidth="1"/>
    <col min="3852" max="3852" width="11.5546875" style="90" customWidth="1"/>
    <col min="3853" max="3855" width="9.109375" style="90" customWidth="1"/>
    <col min="3856" max="3856" width="10.109375" style="90" customWidth="1"/>
    <col min="3857" max="3857" width="11.6640625" style="90" customWidth="1"/>
    <col min="3858" max="3858" width="14.6640625" style="90" customWidth="1"/>
    <col min="3859" max="3859" width="11" style="90" customWidth="1"/>
    <col min="3860" max="4096" width="8.88671875" style="90"/>
    <col min="4097" max="4097" width="4.6640625" style="90" customWidth="1"/>
    <col min="4098" max="4098" width="11.77734375" style="90" customWidth="1"/>
    <col min="4099" max="4099" width="21.77734375" style="90" customWidth="1"/>
    <col min="4100" max="4107" width="9.109375" style="90" customWidth="1"/>
    <col min="4108" max="4108" width="11.5546875" style="90" customWidth="1"/>
    <col min="4109" max="4111" width="9.109375" style="90" customWidth="1"/>
    <col min="4112" max="4112" width="10.109375" style="90" customWidth="1"/>
    <col min="4113" max="4113" width="11.6640625" style="90" customWidth="1"/>
    <col min="4114" max="4114" width="14.6640625" style="90" customWidth="1"/>
    <col min="4115" max="4115" width="11" style="90" customWidth="1"/>
    <col min="4116" max="4352" width="8.88671875" style="90"/>
    <col min="4353" max="4353" width="4.6640625" style="90" customWidth="1"/>
    <col min="4354" max="4354" width="11.77734375" style="90" customWidth="1"/>
    <col min="4355" max="4355" width="21.77734375" style="90" customWidth="1"/>
    <col min="4356" max="4363" width="9.109375" style="90" customWidth="1"/>
    <col min="4364" max="4364" width="11.5546875" style="90" customWidth="1"/>
    <col min="4365" max="4367" width="9.109375" style="90" customWidth="1"/>
    <col min="4368" max="4368" width="10.109375" style="90" customWidth="1"/>
    <col min="4369" max="4369" width="11.6640625" style="90" customWidth="1"/>
    <col min="4370" max="4370" width="14.6640625" style="90" customWidth="1"/>
    <col min="4371" max="4371" width="11" style="90" customWidth="1"/>
    <col min="4372" max="4608" width="8.88671875" style="90"/>
    <col min="4609" max="4609" width="4.6640625" style="90" customWidth="1"/>
    <col min="4610" max="4610" width="11.77734375" style="90" customWidth="1"/>
    <col min="4611" max="4611" width="21.77734375" style="90" customWidth="1"/>
    <col min="4612" max="4619" width="9.109375" style="90" customWidth="1"/>
    <col min="4620" max="4620" width="11.5546875" style="90" customWidth="1"/>
    <col min="4621" max="4623" width="9.109375" style="90" customWidth="1"/>
    <col min="4624" max="4624" width="10.109375" style="90" customWidth="1"/>
    <col min="4625" max="4625" width="11.6640625" style="90" customWidth="1"/>
    <col min="4626" max="4626" width="14.6640625" style="90" customWidth="1"/>
    <col min="4627" max="4627" width="11" style="90" customWidth="1"/>
    <col min="4628" max="4864" width="8.88671875" style="90"/>
    <col min="4865" max="4865" width="4.6640625" style="90" customWidth="1"/>
    <col min="4866" max="4866" width="11.77734375" style="90" customWidth="1"/>
    <col min="4867" max="4867" width="21.77734375" style="90" customWidth="1"/>
    <col min="4868" max="4875" width="9.109375" style="90" customWidth="1"/>
    <col min="4876" max="4876" width="11.5546875" style="90" customWidth="1"/>
    <col min="4877" max="4879" width="9.109375" style="90" customWidth="1"/>
    <col min="4880" max="4880" width="10.109375" style="90" customWidth="1"/>
    <col min="4881" max="4881" width="11.6640625" style="90" customWidth="1"/>
    <col min="4882" max="4882" width="14.6640625" style="90" customWidth="1"/>
    <col min="4883" max="4883" width="11" style="90" customWidth="1"/>
    <col min="4884" max="5120" width="8.88671875" style="90"/>
    <col min="5121" max="5121" width="4.6640625" style="90" customWidth="1"/>
    <col min="5122" max="5122" width="11.77734375" style="90" customWidth="1"/>
    <col min="5123" max="5123" width="21.77734375" style="90" customWidth="1"/>
    <col min="5124" max="5131" width="9.109375" style="90" customWidth="1"/>
    <col min="5132" max="5132" width="11.5546875" style="90" customWidth="1"/>
    <col min="5133" max="5135" width="9.109375" style="90" customWidth="1"/>
    <col min="5136" max="5136" width="10.109375" style="90" customWidth="1"/>
    <col min="5137" max="5137" width="11.6640625" style="90" customWidth="1"/>
    <col min="5138" max="5138" width="14.6640625" style="90" customWidth="1"/>
    <col min="5139" max="5139" width="11" style="90" customWidth="1"/>
    <col min="5140" max="5376" width="8.88671875" style="90"/>
    <col min="5377" max="5377" width="4.6640625" style="90" customWidth="1"/>
    <col min="5378" max="5378" width="11.77734375" style="90" customWidth="1"/>
    <col min="5379" max="5379" width="21.77734375" style="90" customWidth="1"/>
    <col min="5380" max="5387" width="9.109375" style="90" customWidth="1"/>
    <col min="5388" max="5388" width="11.5546875" style="90" customWidth="1"/>
    <col min="5389" max="5391" width="9.109375" style="90" customWidth="1"/>
    <col min="5392" max="5392" width="10.109375" style="90" customWidth="1"/>
    <col min="5393" max="5393" width="11.6640625" style="90" customWidth="1"/>
    <col min="5394" max="5394" width="14.6640625" style="90" customWidth="1"/>
    <col min="5395" max="5395" width="11" style="90" customWidth="1"/>
    <col min="5396" max="5632" width="8.88671875" style="90"/>
    <col min="5633" max="5633" width="4.6640625" style="90" customWidth="1"/>
    <col min="5634" max="5634" width="11.77734375" style="90" customWidth="1"/>
    <col min="5635" max="5635" width="21.77734375" style="90" customWidth="1"/>
    <col min="5636" max="5643" width="9.109375" style="90" customWidth="1"/>
    <col min="5644" max="5644" width="11.5546875" style="90" customWidth="1"/>
    <col min="5645" max="5647" width="9.109375" style="90" customWidth="1"/>
    <col min="5648" max="5648" width="10.109375" style="90" customWidth="1"/>
    <col min="5649" max="5649" width="11.6640625" style="90" customWidth="1"/>
    <col min="5650" max="5650" width="14.6640625" style="90" customWidth="1"/>
    <col min="5651" max="5651" width="11" style="90" customWidth="1"/>
    <col min="5652" max="5888" width="8.88671875" style="90"/>
    <col min="5889" max="5889" width="4.6640625" style="90" customWidth="1"/>
    <col min="5890" max="5890" width="11.77734375" style="90" customWidth="1"/>
    <col min="5891" max="5891" width="21.77734375" style="90" customWidth="1"/>
    <col min="5892" max="5899" width="9.109375" style="90" customWidth="1"/>
    <col min="5900" max="5900" width="11.5546875" style="90" customWidth="1"/>
    <col min="5901" max="5903" width="9.109375" style="90" customWidth="1"/>
    <col min="5904" max="5904" width="10.109375" style="90" customWidth="1"/>
    <col min="5905" max="5905" width="11.6640625" style="90" customWidth="1"/>
    <col min="5906" max="5906" width="14.6640625" style="90" customWidth="1"/>
    <col min="5907" max="5907" width="11" style="90" customWidth="1"/>
    <col min="5908" max="6144" width="8.88671875" style="90"/>
    <col min="6145" max="6145" width="4.6640625" style="90" customWidth="1"/>
    <col min="6146" max="6146" width="11.77734375" style="90" customWidth="1"/>
    <col min="6147" max="6147" width="21.77734375" style="90" customWidth="1"/>
    <col min="6148" max="6155" width="9.109375" style="90" customWidth="1"/>
    <col min="6156" max="6156" width="11.5546875" style="90" customWidth="1"/>
    <col min="6157" max="6159" width="9.109375" style="90" customWidth="1"/>
    <col min="6160" max="6160" width="10.109375" style="90" customWidth="1"/>
    <col min="6161" max="6161" width="11.6640625" style="90" customWidth="1"/>
    <col min="6162" max="6162" width="14.6640625" style="90" customWidth="1"/>
    <col min="6163" max="6163" width="11" style="90" customWidth="1"/>
    <col min="6164" max="6400" width="8.88671875" style="90"/>
    <col min="6401" max="6401" width="4.6640625" style="90" customWidth="1"/>
    <col min="6402" max="6402" width="11.77734375" style="90" customWidth="1"/>
    <col min="6403" max="6403" width="21.77734375" style="90" customWidth="1"/>
    <col min="6404" max="6411" width="9.109375" style="90" customWidth="1"/>
    <col min="6412" max="6412" width="11.5546875" style="90" customWidth="1"/>
    <col min="6413" max="6415" width="9.109375" style="90" customWidth="1"/>
    <col min="6416" max="6416" width="10.109375" style="90" customWidth="1"/>
    <col min="6417" max="6417" width="11.6640625" style="90" customWidth="1"/>
    <col min="6418" max="6418" width="14.6640625" style="90" customWidth="1"/>
    <col min="6419" max="6419" width="11" style="90" customWidth="1"/>
    <col min="6420" max="6656" width="8.88671875" style="90"/>
    <col min="6657" max="6657" width="4.6640625" style="90" customWidth="1"/>
    <col min="6658" max="6658" width="11.77734375" style="90" customWidth="1"/>
    <col min="6659" max="6659" width="21.77734375" style="90" customWidth="1"/>
    <col min="6660" max="6667" width="9.109375" style="90" customWidth="1"/>
    <col min="6668" max="6668" width="11.5546875" style="90" customWidth="1"/>
    <col min="6669" max="6671" width="9.109375" style="90" customWidth="1"/>
    <col min="6672" max="6672" width="10.109375" style="90" customWidth="1"/>
    <col min="6673" max="6673" width="11.6640625" style="90" customWidth="1"/>
    <col min="6674" max="6674" width="14.6640625" style="90" customWidth="1"/>
    <col min="6675" max="6675" width="11" style="90" customWidth="1"/>
    <col min="6676" max="6912" width="8.88671875" style="90"/>
    <col min="6913" max="6913" width="4.6640625" style="90" customWidth="1"/>
    <col min="6914" max="6914" width="11.77734375" style="90" customWidth="1"/>
    <col min="6915" max="6915" width="21.77734375" style="90" customWidth="1"/>
    <col min="6916" max="6923" width="9.109375" style="90" customWidth="1"/>
    <col min="6924" max="6924" width="11.5546875" style="90" customWidth="1"/>
    <col min="6925" max="6927" width="9.109375" style="90" customWidth="1"/>
    <col min="6928" max="6928" width="10.109375" style="90" customWidth="1"/>
    <col min="6929" max="6929" width="11.6640625" style="90" customWidth="1"/>
    <col min="6930" max="6930" width="14.6640625" style="90" customWidth="1"/>
    <col min="6931" max="6931" width="11" style="90" customWidth="1"/>
    <col min="6932" max="7168" width="8.88671875" style="90"/>
    <col min="7169" max="7169" width="4.6640625" style="90" customWidth="1"/>
    <col min="7170" max="7170" width="11.77734375" style="90" customWidth="1"/>
    <col min="7171" max="7171" width="21.77734375" style="90" customWidth="1"/>
    <col min="7172" max="7179" width="9.109375" style="90" customWidth="1"/>
    <col min="7180" max="7180" width="11.5546875" style="90" customWidth="1"/>
    <col min="7181" max="7183" width="9.109375" style="90" customWidth="1"/>
    <col min="7184" max="7184" width="10.109375" style="90" customWidth="1"/>
    <col min="7185" max="7185" width="11.6640625" style="90" customWidth="1"/>
    <col min="7186" max="7186" width="14.6640625" style="90" customWidth="1"/>
    <col min="7187" max="7187" width="11" style="90" customWidth="1"/>
    <col min="7188" max="7424" width="8.88671875" style="90"/>
    <col min="7425" max="7425" width="4.6640625" style="90" customWidth="1"/>
    <col min="7426" max="7426" width="11.77734375" style="90" customWidth="1"/>
    <col min="7427" max="7427" width="21.77734375" style="90" customWidth="1"/>
    <col min="7428" max="7435" width="9.109375" style="90" customWidth="1"/>
    <col min="7436" max="7436" width="11.5546875" style="90" customWidth="1"/>
    <col min="7437" max="7439" width="9.109375" style="90" customWidth="1"/>
    <col min="7440" max="7440" width="10.109375" style="90" customWidth="1"/>
    <col min="7441" max="7441" width="11.6640625" style="90" customWidth="1"/>
    <col min="7442" max="7442" width="14.6640625" style="90" customWidth="1"/>
    <col min="7443" max="7443" width="11" style="90" customWidth="1"/>
    <col min="7444" max="7680" width="8.88671875" style="90"/>
    <col min="7681" max="7681" width="4.6640625" style="90" customWidth="1"/>
    <col min="7682" max="7682" width="11.77734375" style="90" customWidth="1"/>
    <col min="7683" max="7683" width="21.77734375" style="90" customWidth="1"/>
    <col min="7684" max="7691" width="9.109375" style="90" customWidth="1"/>
    <col min="7692" max="7692" width="11.5546875" style="90" customWidth="1"/>
    <col min="7693" max="7695" width="9.109375" style="90" customWidth="1"/>
    <col min="7696" max="7696" width="10.109375" style="90" customWidth="1"/>
    <col min="7697" max="7697" width="11.6640625" style="90" customWidth="1"/>
    <col min="7698" max="7698" width="14.6640625" style="90" customWidth="1"/>
    <col min="7699" max="7699" width="11" style="90" customWidth="1"/>
    <col min="7700" max="7936" width="8.88671875" style="90"/>
    <col min="7937" max="7937" width="4.6640625" style="90" customWidth="1"/>
    <col min="7938" max="7938" width="11.77734375" style="90" customWidth="1"/>
    <col min="7939" max="7939" width="21.77734375" style="90" customWidth="1"/>
    <col min="7940" max="7947" width="9.109375" style="90" customWidth="1"/>
    <col min="7948" max="7948" width="11.5546875" style="90" customWidth="1"/>
    <col min="7949" max="7951" width="9.109375" style="90" customWidth="1"/>
    <col min="7952" max="7952" width="10.109375" style="90" customWidth="1"/>
    <col min="7953" max="7953" width="11.6640625" style="90" customWidth="1"/>
    <col min="7954" max="7954" width="14.6640625" style="90" customWidth="1"/>
    <col min="7955" max="7955" width="11" style="90" customWidth="1"/>
    <col min="7956" max="8192" width="8.88671875" style="90"/>
    <col min="8193" max="8193" width="4.6640625" style="90" customWidth="1"/>
    <col min="8194" max="8194" width="11.77734375" style="90" customWidth="1"/>
    <col min="8195" max="8195" width="21.77734375" style="90" customWidth="1"/>
    <col min="8196" max="8203" width="9.109375" style="90" customWidth="1"/>
    <col min="8204" max="8204" width="11.5546875" style="90" customWidth="1"/>
    <col min="8205" max="8207" width="9.109375" style="90" customWidth="1"/>
    <col min="8208" max="8208" width="10.109375" style="90" customWidth="1"/>
    <col min="8209" max="8209" width="11.6640625" style="90" customWidth="1"/>
    <col min="8210" max="8210" width="14.6640625" style="90" customWidth="1"/>
    <col min="8211" max="8211" width="11" style="90" customWidth="1"/>
    <col min="8212" max="8448" width="8.88671875" style="90"/>
    <col min="8449" max="8449" width="4.6640625" style="90" customWidth="1"/>
    <col min="8450" max="8450" width="11.77734375" style="90" customWidth="1"/>
    <col min="8451" max="8451" width="21.77734375" style="90" customWidth="1"/>
    <col min="8452" max="8459" width="9.109375" style="90" customWidth="1"/>
    <col min="8460" max="8460" width="11.5546875" style="90" customWidth="1"/>
    <col min="8461" max="8463" width="9.109375" style="90" customWidth="1"/>
    <col min="8464" max="8464" width="10.109375" style="90" customWidth="1"/>
    <col min="8465" max="8465" width="11.6640625" style="90" customWidth="1"/>
    <col min="8466" max="8466" width="14.6640625" style="90" customWidth="1"/>
    <col min="8467" max="8467" width="11" style="90" customWidth="1"/>
    <col min="8468" max="8704" width="8.88671875" style="90"/>
    <col min="8705" max="8705" width="4.6640625" style="90" customWidth="1"/>
    <col min="8706" max="8706" width="11.77734375" style="90" customWidth="1"/>
    <col min="8707" max="8707" width="21.77734375" style="90" customWidth="1"/>
    <col min="8708" max="8715" width="9.109375" style="90" customWidth="1"/>
    <col min="8716" max="8716" width="11.5546875" style="90" customWidth="1"/>
    <col min="8717" max="8719" width="9.109375" style="90" customWidth="1"/>
    <col min="8720" max="8720" width="10.109375" style="90" customWidth="1"/>
    <col min="8721" max="8721" width="11.6640625" style="90" customWidth="1"/>
    <col min="8722" max="8722" width="14.6640625" style="90" customWidth="1"/>
    <col min="8723" max="8723" width="11" style="90" customWidth="1"/>
    <col min="8724" max="8960" width="8.88671875" style="90"/>
    <col min="8961" max="8961" width="4.6640625" style="90" customWidth="1"/>
    <col min="8962" max="8962" width="11.77734375" style="90" customWidth="1"/>
    <col min="8963" max="8963" width="21.77734375" style="90" customWidth="1"/>
    <col min="8964" max="8971" width="9.109375" style="90" customWidth="1"/>
    <col min="8972" max="8972" width="11.5546875" style="90" customWidth="1"/>
    <col min="8973" max="8975" width="9.109375" style="90" customWidth="1"/>
    <col min="8976" max="8976" width="10.109375" style="90" customWidth="1"/>
    <col min="8977" max="8977" width="11.6640625" style="90" customWidth="1"/>
    <col min="8978" max="8978" width="14.6640625" style="90" customWidth="1"/>
    <col min="8979" max="8979" width="11" style="90" customWidth="1"/>
    <col min="8980" max="9216" width="8.88671875" style="90"/>
    <col min="9217" max="9217" width="4.6640625" style="90" customWidth="1"/>
    <col min="9218" max="9218" width="11.77734375" style="90" customWidth="1"/>
    <col min="9219" max="9219" width="21.77734375" style="90" customWidth="1"/>
    <col min="9220" max="9227" width="9.109375" style="90" customWidth="1"/>
    <col min="9228" max="9228" width="11.5546875" style="90" customWidth="1"/>
    <col min="9229" max="9231" width="9.109375" style="90" customWidth="1"/>
    <col min="9232" max="9232" width="10.109375" style="90" customWidth="1"/>
    <col min="9233" max="9233" width="11.6640625" style="90" customWidth="1"/>
    <col min="9234" max="9234" width="14.6640625" style="90" customWidth="1"/>
    <col min="9235" max="9235" width="11" style="90" customWidth="1"/>
    <col min="9236" max="9472" width="8.88671875" style="90"/>
    <col min="9473" max="9473" width="4.6640625" style="90" customWidth="1"/>
    <col min="9474" max="9474" width="11.77734375" style="90" customWidth="1"/>
    <col min="9475" max="9475" width="21.77734375" style="90" customWidth="1"/>
    <col min="9476" max="9483" width="9.109375" style="90" customWidth="1"/>
    <col min="9484" max="9484" width="11.5546875" style="90" customWidth="1"/>
    <col min="9485" max="9487" width="9.109375" style="90" customWidth="1"/>
    <col min="9488" max="9488" width="10.109375" style="90" customWidth="1"/>
    <col min="9489" max="9489" width="11.6640625" style="90" customWidth="1"/>
    <col min="9490" max="9490" width="14.6640625" style="90" customWidth="1"/>
    <col min="9491" max="9491" width="11" style="90" customWidth="1"/>
    <col min="9492" max="9728" width="8.88671875" style="90"/>
    <col min="9729" max="9729" width="4.6640625" style="90" customWidth="1"/>
    <col min="9730" max="9730" width="11.77734375" style="90" customWidth="1"/>
    <col min="9731" max="9731" width="21.77734375" style="90" customWidth="1"/>
    <col min="9732" max="9739" width="9.109375" style="90" customWidth="1"/>
    <col min="9740" max="9740" width="11.5546875" style="90" customWidth="1"/>
    <col min="9741" max="9743" width="9.109375" style="90" customWidth="1"/>
    <col min="9744" max="9744" width="10.109375" style="90" customWidth="1"/>
    <col min="9745" max="9745" width="11.6640625" style="90" customWidth="1"/>
    <col min="9746" max="9746" width="14.6640625" style="90" customWidth="1"/>
    <col min="9747" max="9747" width="11" style="90" customWidth="1"/>
    <col min="9748" max="9984" width="8.88671875" style="90"/>
    <col min="9985" max="9985" width="4.6640625" style="90" customWidth="1"/>
    <col min="9986" max="9986" width="11.77734375" style="90" customWidth="1"/>
    <col min="9987" max="9987" width="21.77734375" style="90" customWidth="1"/>
    <col min="9988" max="9995" width="9.109375" style="90" customWidth="1"/>
    <col min="9996" max="9996" width="11.5546875" style="90" customWidth="1"/>
    <col min="9997" max="9999" width="9.109375" style="90" customWidth="1"/>
    <col min="10000" max="10000" width="10.109375" style="90" customWidth="1"/>
    <col min="10001" max="10001" width="11.6640625" style="90" customWidth="1"/>
    <col min="10002" max="10002" width="14.6640625" style="90" customWidth="1"/>
    <col min="10003" max="10003" width="11" style="90" customWidth="1"/>
    <col min="10004" max="10240" width="8.88671875" style="90"/>
    <col min="10241" max="10241" width="4.6640625" style="90" customWidth="1"/>
    <col min="10242" max="10242" width="11.77734375" style="90" customWidth="1"/>
    <col min="10243" max="10243" width="21.77734375" style="90" customWidth="1"/>
    <col min="10244" max="10251" width="9.109375" style="90" customWidth="1"/>
    <col min="10252" max="10252" width="11.5546875" style="90" customWidth="1"/>
    <col min="10253" max="10255" width="9.109375" style="90" customWidth="1"/>
    <col min="10256" max="10256" width="10.109375" style="90" customWidth="1"/>
    <col min="10257" max="10257" width="11.6640625" style="90" customWidth="1"/>
    <col min="10258" max="10258" width="14.6640625" style="90" customWidth="1"/>
    <col min="10259" max="10259" width="11" style="90" customWidth="1"/>
    <col min="10260" max="10496" width="8.88671875" style="90"/>
    <col min="10497" max="10497" width="4.6640625" style="90" customWidth="1"/>
    <col min="10498" max="10498" width="11.77734375" style="90" customWidth="1"/>
    <col min="10499" max="10499" width="21.77734375" style="90" customWidth="1"/>
    <col min="10500" max="10507" width="9.109375" style="90" customWidth="1"/>
    <col min="10508" max="10508" width="11.5546875" style="90" customWidth="1"/>
    <col min="10509" max="10511" width="9.109375" style="90" customWidth="1"/>
    <col min="10512" max="10512" width="10.109375" style="90" customWidth="1"/>
    <col min="10513" max="10513" width="11.6640625" style="90" customWidth="1"/>
    <col min="10514" max="10514" width="14.6640625" style="90" customWidth="1"/>
    <col min="10515" max="10515" width="11" style="90" customWidth="1"/>
    <col min="10516" max="10752" width="8.88671875" style="90"/>
    <col min="10753" max="10753" width="4.6640625" style="90" customWidth="1"/>
    <col min="10754" max="10754" width="11.77734375" style="90" customWidth="1"/>
    <col min="10755" max="10755" width="21.77734375" style="90" customWidth="1"/>
    <col min="10756" max="10763" width="9.109375" style="90" customWidth="1"/>
    <col min="10764" max="10764" width="11.5546875" style="90" customWidth="1"/>
    <col min="10765" max="10767" width="9.109375" style="90" customWidth="1"/>
    <col min="10768" max="10768" width="10.109375" style="90" customWidth="1"/>
    <col min="10769" max="10769" width="11.6640625" style="90" customWidth="1"/>
    <col min="10770" max="10770" width="14.6640625" style="90" customWidth="1"/>
    <col min="10771" max="10771" width="11" style="90" customWidth="1"/>
    <col min="10772" max="11008" width="8.88671875" style="90"/>
    <col min="11009" max="11009" width="4.6640625" style="90" customWidth="1"/>
    <col min="11010" max="11010" width="11.77734375" style="90" customWidth="1"/>
    <col min="11011" max="11011" width="21.77734375" style="90" customWidth="1"/>
    <col min="11012" max="11019" width="9.109375" style="90" customWidth="1"/>
    <col min="11020" max="11020" width="11.5546875" style="90" customWidth="1"/>
    <col min="11021" max="11023" width="9.109375" style="90" customWidth="1"/>
    <col min="11024" max="11024" width="10.109375" style="90" customWidth="1"/>
    <col min="11025" max="11025" width="11.6640625" style="90" customWidth="1"/>
    <col min="11026" max="11026" width="14.6640625" style="90" customWidth="1"/>
    <col min="11027" max="11027" width="11" style="90" customWidth="1"/>
    <col min="11028" max="11264" width="8.88671875" style="90"/>
    <col min="11265" max="11265" width="4.6640625" style="90" customWidth="1"/>
    <col min="11266" max="11266" width="11.77734375" style="90" customWidth="1"/>
    <col min="11267" max="11267" width="21.77734375" style="90" customWidth="1"/>
    <col min="11268" max="11275" width="9.109375" style="90" customWidth="1"/>
    <col min="11276" max="11276" width="11.5546875" style="90" customWidth="1"/>
    <col min="11277" max="11279" width="9.109375" style="90" customWidth="1"/>
    <col min="11280" max="11280" width="10.109375" style="90" customWidth="1"/>
    <col min="11281" max="11281" width="11.6640625" style="90" customWidth="1"/>
    <col min="11282" max="11282" width="14.6640625" style="90" customWidth="1"/>
    <col min="11283" max="11283" width="11" style="90" customWidth="1"/>
    <col min="11284" max="11520" width="8.88671875" style="90"/>
    <col min="11521" max="11521" width="4.6640625" style="90" customWidth="1"/>
    <col min="11522" max="11522" width="11.77734375" style="90" customWidth="1"/>
    <col min="11523" max="11523" width="21.77734375" style="90" customWidth="1"/>
    <col min="11524" max="11531" width="9.109375" style="90" customWidth="1"/>
    <col min="11532" max="11532" width="11.5546875" style="90" customWidth="1"/>
    <col min="11533" max="11535" width="9.109375" style="90" customWidth="1"/>
    <col min="11536" max="11536" width="10.109375" style="90" customWidth="1"/>
    <col min="11537" max="11537" width="11.6640625" style="90" customWidth="1"/>
    <col min="11538" max="11538" width="14.6640625" style="90" customWidth="1"/>
    <col min="11539" max="11539" width="11" style="90" customWidth="1"/>
    <col min="11540" max="11776" width="8.88671875" style="90"/>
    <col min="11777" max="11777" width="4.6640625" style="90" customWidth="1"/>
    <col min="11778" max="11778" width="11.77734375" style="90" customWidth="1"/>
    <col min="11779" max="11779" width="21.77734375" style="90" customWidth="1"/>
    <col min="11780" max="11787" width="9.109375" style="90" customWidth="1"/>
    <col min="11788" max="11788" width="11.5546875" style="90" customWidth="1"/>
    <col min="11789" max="11791" width="9.109375" style="90" customWidth="1"/>
    <col min="11792" max="11792" width="10.109375" style="90" customWidth="1"/>
    <col min="11793" max="11793" width="11.6640625" style="90" customWidth="1"/>
    <col min="11794" max="11794" width="14.6640625" style="90" customWidth="1"/>
    <col min="11795" max="11795" width="11" style="90" customWidth="1"/>
    <col min="11796" max="12032" width="8.88671875" style="90"/>
    <col min="12033" max="12033" width="4.6640625" style="90" customWidth="1"/>
    <col min="12034" max="12034" width="11.77734375" style="90" customWidth="1"/>
    <col min="12035" max="12035" width="21.77734375" style="90" customWidth="1"/>
    <col min="12036" max="12043" width="9.109375" style="90" customWidth="1"/>
    <col min="12044" max="12044" width="11.5546875" style="90" customWidth="1"/>
    <col min="12045" max="12047" width="9.109375" style="90" customWidth="1"/>
    <col min="12048" max="12048" width="10.109375" style="90" customWidth="1"/>
    <col min="12049" max="12049" width="11.6640625" style="90" customWidth="1"/>
    <col min="12050" max="12050" width="14.6640625" style="90" customWidth="1"/>
    <col min="12051" max="12051" width="11" style="90" customWidth="1"/>
    <col min="12052" max="12288" width="8.88671875" style="90"/>
    <col min="12289" max="12289" width="4.6640625" style="90" customWidth="1"/>
    <col min="12290" max="12290" width="11.77734375" style="90" customWidth="1"/>
    <col min="12291" max="12291" width="21.77734375" style="90" customWidth="1"/>
    <col min="12292" max="12299" width="9.109375" style="90" customWidth="1"/>
    <col min="12300" max="12300" width="11.5546875" style="90" customWidth="1"/>
    <col min="12301" max="12303" width="9.109375" style="90" customWidth="1"/>
    <col min="12304" max="12304" width="10.109375" style="90" customWidth="1"/>
    <col min="12305" max="12305" width="11.6640625" style="90" customWidth="1"/>
    <col min="12306" max="12306" width="14.6640625" style="90" customWidth="1"/>
    <col min="12307" max="12307" width="11" style="90" customWidth="1"/>
    <col min="12308" max="12544" width="8.88671875" style="90"/>
    <col min="12545" max="12545" width="4.6640625" style="90" customWidth="1"/>
    <col min="12546" max="12546" width="11.77734375" style="90" customWidth="1"/>
    <col min="12547" max="12547" width="21.77734375" style="90" customWidth="1"/>
    <col min="12548" max="12555" width="9.109375" style="90" customWidth="1"/>
    <col min="12556" max="12556" width="11.5546875" style="90" customWidth="1"/>
    <col min="12557" max="12559" width="9.109375" style="90" customWidth="1"/>
    <col min="12560" max="12560" width="10.109375" style="90" customWidth="1"/>
    <col min="12561" max="12561" width="11.6640625" style="90" customWidth="1"/>
    <col min="12562" max="12562" width="14.6640625" style="90" customWidth="1"/>
    <col min="12563" max="12563" width="11" style="90" customWidth="1"/>
    <col min="12564" max="12800" width="8.88671875" style="90"/>
    <col min="12801" max="12801" width="4.6640625" style="90" customWidth="1"/>
    <col min="12802" max="12802" width="11.77734375" style="90" customWidth="1"/>
    <col min="12803" max="12803" width="21.77734375" style="90" customWidth="1"/>
    <col min="12804" max="12811" width="9.109375" style="90" customWidth="1"/>
    <col min="12812" max="12812" width="11.5546875" style="90" customWidth="1"/>
    <col min="12813" max="12815" width="9.109375" style="90" customWidth="1"/>
    <col min="12816" max="12816" width="10.109375" style="90" customWidth="1"/>
    <col min="12817" max="12817" width="11.6640625" style="90" customWidth="1"/>
    <col min="12818" max="12818" width="14.6640625" style="90" customWidth="1"/>
    <col min="12819" max="12819" width="11" style="90" customWidth="1"/>
    <col min="12820" max="13056" width="8.88671875" style="90"/>
    <col min="13057" max="13057" width="4.6640625" style="90" customWidth="1"/>
    <col min="13058" max="13058" width="11.77734375" style="90" customWidth="1"/>
    <col min="13059" max="13059" width="21.77734375" style="90" customWidth="1"/>
    <col min="13060" max="13067" width="9.109375" style="90" customWidth="1"/>
    <col min="13068" max="13068" width="11.5546875" style="90" customWidth="1"/>
    <col min="13069" max="13071" width="9.109375" style="90" customWidth="1"/>
    <col min="13072" max="13072" width="10.109375" style="90" customWidth="1"/>
    <col min="13073" max="13073" width="11.6640625" style="90" customWidth="1"/>
    <col min="13074" max="13074" width="14.6640625" style="90" customWidth="1"/>
    <col min="13075" max="13075" width="11" style="90" customWidth="1"/>
    <col min="13076" max="13312" width="8.88671875" style="90"/>
    <col min="13313" max="13313" width="4.6640625" style="90" customWidth="1"/>
    <col min="13314" max="13314" width="11.77734375" style="90" customWidth="1"/>
    <col min="13315" max="13315" width="21.77734375" style="90" customWidth="1"/>
    <col min="13316" max="13323" width="9.109375" style="90" customWidth="1"/>
    <col min="13324" max="13324" width="11.5546875" style="90" customWidth="1"/>
    <col min="13325" max="13327" width="9.109375" style="90" customWidth="1"/>
    <col min="13328" max="13328" width="10.109375" style="90" customWidth="1"/>
    <col min="13329" max="13329" width="11.6640625" style="90" customWidth="1"/>
    <col min="13330" max="13330" width="14.6640625" style="90" customWidth="1"/>
    <col min="13331" max="13331" width="11" style="90" customWidth="1"/>
    <col min="13332" max="13568" width="8.88671875" style="90"/>
    <col min="13569" max="13569" width="4.6640625" style="90" customWidth="1"/>
    <col min="13570" max="13570" width="11.77734375" style="90" customWidth="1"/>
    <col min="13571" max="13571" width="21.77734375" style="90" customWidth="1"/>
    <col min="13572" max="13579" width="9.109375" style="90" customWidth="1"/>
    <col min="13580" max="13580" width="11.5546875" style="90" customWidth="1"/>
    <col min="13581" max="13583" width="9.109375" style="90" customWidth="1"/>
    <col min="13584" max="13584" width="10.109375" style="90" customWidth="1"/>
    <col min="13585" max="13585" width="11.6640625" style="90" customWidth="1"/>
    <col min="13586" max="13586" width="14.6640625" style="90" customWidth="1"/>
    <col min="13587" max="13587" width="11" style="90" customWidth="1"/>
    <col min="13588" max="13824" width="8.88671875" style="90"/>
    <col min="13825" max="13825" width="4.6640625" style="90" customWidth="1"/>
    <col min="13826" max="13826" width="11.77734375" style="90" customWidth="1"/>
    <col min="13827" max="13827" width="21.77734375" style="90" customWidth="1"/>
    <col min="13828" max="13835" width="9.109375" style="90" customWidth="1"/>
    <col min="13836" max="13836" width="11.5546875" style="90" customWidth="1"/>
    <col min="13837" max="13839" width="9.109375" style="90" customWidth="1"/>
    <col min="13840" max="13840" width="10.109375" style="90" customWidth="1"/>
    <col min="13841" max="13841" width="11.6640625" style="90" customWidth="1"/>
    <col min="13842" max="13842" width="14.6640625" style="90" customWidth="1"/>
    <col min="13843" max="13843" width="11" style="90" customWidth="1"/>
    <col min="13844" max="14080" width="8.88671875" style="90"/>
    <col min="14081" max="14081" width="4.6640625" style="90" customWidth="1"/>
    <col min="14082" max="14082" width="11.77734375" style="90" customWidth="1"/>
    <col min="14083" max="14083" width="21.77734375" style="90" customWidth="1"/>
    <col min="14084" max="14091" width="9.109375" style="90" customWidth="1"/>
    <col min="14092" max="14092" width="11.5546875" style="90" customWidth="1"/>
    <col min="14093" max="14095" width="9.109375" style="90" customWidth="1"/>
    <col min="14096" max="14096" width="10.109375" style="90" customWidth="1"/>
    <col min="14097" max="14097" width="11.6640625" style="90" customWidth="1"/>
    <col min="14098" max="14098" width="14.6640625" style="90" customWidth="1"/>
    <col min="14099" max="14099" width="11" style="90" customWidth="1"/>
    <col min="14100" max="14336" width="8.88671875" style="90"/>
    <col min="14337" max="14337" width="4.6640625" style="90" customWidth="1"/>
    <col min="14338" max="14338" width="11.77734375" style="90" customWidth="1"/>
    <col min="14339" max="14339" width="21.77734375" style="90" customWidth="1"/>
    <col min="14340" max="14347" width="9.109375" style="90" customWidth="1"/>
    <col min="14348" max="14348" width="11.5546875" style="90" customWidth="1"/>
    <col min="14349" max="14351" width="9.109375" style="90" customWidth="1"/>
    <col min="14352" max="14352" width="10.109375" style="90" customWidth="1"/>
    <col min="14353" max="14353" width="11.6640625" style="90" customWidth="1"/>
    <col min="14354" max="14354" width="14.6640625" style="90" customWidth="1"/>
    <col min="14355" max="14355" width="11" style="90" customWidth="1"/>
    <col min="14356" max="14592" width="8.88671875" style="90"/>
    <col min="14593" max="14593" width="4.6640625" style="90" customWidth="1"/>
    <col min="14594" max="14594" width="11.77734375" style="90" customWidth="1"/>
    <col min="14595" max="14595" width="21.77734375" style="90" customWidth="1"/>
    <col min="14596" max="14603" width="9.109375" style="90" customWidth="1"/>
    <col min="14604" max="14604" width="11.5546875" style="90" customWidth="1"/>
    <col min="14605" max="14607" width="9.109375" style="90" customWidth="1"/>
    <col min="14608" max="14608" width="10.109375" style="90" customWidth="1"/>
    <col min="14609" max="14609" width="11.6640625" style="90" customWidth="1"/>
    <col min="14610" max="14610" width="14.6640625" style="90" customWidth="1"/>
    <col min="14611" max="14611" width="11" style="90" customWidth="1"/>
    <col min="14612" max="14848" width="8.88671875" style="90"/>
    <col min="14849" max="14849" width="4.6640625" style="90" customWidth="1"/>
    <col min="14850" max="14850" width="11.77734375" style="90" customWidth="1"/>
    <col min="14851" max="14851" width="21.77734375" style="90" customWidth="1"/>
    <col min="14852" max="14859" width="9.109375" style="90" customWidth="1"/>
    <col min="14860" max="14860" width="11.5546875" style="90" customWidth="1"/>
    <col min="14861" max="14863" width="9.109375" style="90" customWidth="1"/>
    <col min="14864" max="14864" width="10.109375" style="90" customWidth="1"/>
    <col min="14865" max="14865" width="11.6640625" style="90" customWidth="1"/>
    <col min="14866" max="14866" width="14.6640625" style="90" customWidth="1"/>
    <col min="14867" max="14867" width="11" style="90" customWidth="1"/>
    <col min="14868" max="15104" width="8.88671875" style="90"/>
    <col min="15105" max="15105" width="4.6640625" style="90" customWidth="1"/>
    <col min="15106" max="15106" width="11.77734375" style="90" customWidth="1"/>
    <col min="15107" max="15107" width="21.77734375" style="90" customWidth="1"/>
    <col min="15108" max="15115" width="9.109375" style="90" customWidth="1"/>
    <col min="15116" max="15116" width="11.5546875" style="90" customWidth="1"/>
    <col min="15117" max="15119" width="9.109375" style="90" customWidth="1"/>
    <col min="15120" max="15120" width="10.109375" style="90" customWidth="1"/>
    <col min="15121" max="15121" width="11.6640625" style="90" customWidth="1"/>
    <col min="15122" max="15122" width="14.6640625" style="90" customWidth="1"/>
    <col min="15123" max="15123" width="11" style="90" customWidth="1"/>
    <col min="15124" max="15360" width="8.88671875" style="90"/>
    <col min="15361" max="15361" width="4.6640625" style="90" customWidth="1"/>
    <col min="15362" max="15362" width="11.77734375" style="90" customWidth="1"/>
    <col min="15363" max="15363" width="21.77734375" style="90" customWidth="1"/>
    <col min="15364" max="15371" width="9.109375" style="90" customWidth="1"/>
    <col min="15372" max="15372" width="11.5546875" style="90" customWidth="1"/>
    <col min="15373" max="15375" width="9.109375" style="90" customWidth="1"/>
    <col min="15376" max="15376" width="10.109375" style="90" customWidth="1"/>
    <col min="15377" max="15377" width="11.6640625" style="90" customWidth="1"/>
    <col min="15378" max="15378" width="14.6640625" style="90" customWidth="1"/>
    <col min="15379" max="15379" width="11" style="90" customWidth="1"/>
    <col min="15380" max="15616" width="8.88671875" style="90"/>
    <col min="15617" max="15617" width="4.6640625" style="90" customWidth="1"/>
    <col min="15618" max="15618" width="11.77734375" style="90" customWidth="1"/>
    <col min="15619" max="15619" width="21.77734375" style="90" customWidth="1"/>
    <col min="15620" max="15627" width="9.109375" style="90" customWidth="1"/>
    <col min="15628" max="15628" width="11.5546875" style="90" customWidth="1"/>
    <col min="15629" max="15631" width="9.109375" style="90" customWidth="1"/>
    <col min="15632" max="15632" width="10.109375" style="90" customWidth="1"/>
    <col min="15633" max="15633" width="11.6640625" style="90" customWidth="1"/>
    <col min="15634" max="15634" width="14.6640625" style="90" customWidth="1"/>
    <col min="15635" max="15635" width="11" style="90" customWidth="1"/>
    <col min="15636" max="15872" width="8.88671875" style="90"/>
    <col min="15873" max="15873" width="4.6640625" style="90" customWidth="1"/>
    <col min="15874" max="15874" width="11.77734375" style="90" customWidth="1"/>
    <col min="15875" max="15875" width="21.77734375" style="90" customWidth="1"/>
    <col min="15876" max="15883" width="9.109375" style="90" customWidth="1"/>
    <col min="15884" max="15884" width="11.5546875" style="90" customWidth="1"/>
    <col min="15885" max="15887" width="9.109375" style="90" customWidth="1"/>
    <col min="15888" max="15888" width="10.109375" style="90" customWidth="1"/>
    <col min="15889" max="15889" width="11.6640625" style="90" customWidth="1"/>
    <col min="15890" max="15890" width="14.6640625" style="90" customWidth="1"/>
    <col min="15891" max="15891" width="11" style="90" customWidth="1"/>
    <col min="15892" max="16128" width="8.88671875" style="90"/>
    <col min="16129" max="16129" width="4.6640625" style="90" customWidth="1"/>
    <col min="16130" max="16130" width="11.77734375" style="90" customWidth="1"/>
    <col min="16131" max="16131" width="21.77734375" style="90" customWidth="1"/>
    <col min="16132" max="16139" width="9.109375" style="90" customWidth="1"/>
    <col min="16140" max="16140" width="11.5546875" style="90" customWidth="1"/>
    <col min="16141" max="16143" width="9.109375" style="90" customWidth="1"/>
    <col min="16144" max="16144" width="10.109375" style="90" customWidth="1"/>
    <col min="16145" max="16145" width="11.6640625" style="90" customWidth="1"/>
    <col min="16146" max="16146" width="14.6640625" style="90" customWidth="1"/>
    <col min="16147" max="16147" width="11" style="90" customWidth="1"/>
    <col min="16148" max="16384" width="8.88671875" style="90"/>
  </cols>
  <sheetData>
    <row r="1" spans="1:19" ht="17.25" customHeight="1">
      <c r="A1" s="241" t="s">
        <v>313</v>
      </c>
      <c r="B1" s="241"/>
    </row>
    <row r="2" spans="1:19" ht="41.25" customHeight="1">
      <c r="A2" s="244" t="s">
        <v>65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19" ht="17.25" customHeight="1" thickBot="1">
      <c r="P3" s="217" t="s">
        <v>258</v>
      </c>
      <c r="Q3" s="217"/>
      <c r="R3" s="217"/>
      <c r="S3" s="217"/>
    </row>
    <row r="4" spans="1:19" s="96" customFormat="1" ht="27.75" customHeight="1">
      <c r="A4" s="218" t="s">
        <v>259</v>
      </c>
      <c r="B4" s="220" t="s">
        <v>260</v>
      </c>
      <c r="C4" s="220"/>
      <c r="D4" s="220" t="s">
        <v>67</v>
      </c>
      <c r="E4" s="220"/>
      <c r="F4" s="220"/>
      <c r="G4" s="220" t="s">
        <v>261</v>
      </c>
      <c r="H4" s="220"/>
      <c r="I4" s="220"/>
      <c r="J4" s="203" t="s">
        <v>262</v>
      </c>
      <c r="K4" s="203"/>
      <c r="L4" s="203"/>
      <c r="M4" s="220" t="s">
        <v>263</v>
      </c>
      <c r="N4" s="220"/>
      <c r="O4" s="220"/>
      <c r="P4" s="203" t="s">
        <v>264</v>
      </c>
      <c r="Q4" s="203"/>
      <c r="R4" s="203"/>
      <c r="S4" s="213" t="s">
        <v>265</v>
      </c>
    </row>
    <row r="5" spans="1:19" s="96" customFormat="1" ht="27.75" customHeight="1">
      <c r="A5" s="219"/>
      <c r="B5" s="210"/>
      <c r="C5" s="210"/>
      <c r="D5" s="97" t="s">
        <v>266</v>
      </c>
      <c r="E5" s="97" t="s">
        <v>267</v>
      </c>
      <c r="F5" s="97" t="s">
        <v>268</v>
      </c>
      <c r="G5" s="97" t="s">
        <v>266</v>
      </c>
      <c r="H5" s="97" t="s">
        <v>267</v>
      </c>
      <c r="I5" s="97" t="s">
        <v>268</v>
      </c>
      <c r="J5" s="117" t="s">
        <v>266</v>
      </c>
      <c r="K5" s="117" t="s">
        <v>267</v>
      </c>
      <c r="L5" s="117" t="s">
        <v>269</v>
      </c>
      <c r="M5" s="97" t="s">
        <v>266</v>
      </c>
      <c r="N5" s="97" t="s">
        <v>267</v>
      </c>
      <c r="O5" s="97" t="s">
        <v>269</v>
      </c>
      <c r="P5" s="117" t="s">
        <v>266</v>
      </c>
      <c r="Q5" s="117" t="s">
        <v>267</v>
      </c>
      <c r="R5" s="117" t="s">
        <v>270</v>
      </c>
      <c r="S5" s="214"/>
    </row>
    <row r="6" spans="1:19" s="131" customFormat="1" ht="18" customHeight="1">
      <c r="A6" s="127">
        <v>1</v>
      </c>
      <c r="B6" s="246" t="s">
        <v>271</v>
      </c>
      <c r="C6" s="128" t="s">
        <v>272</v>
      </c>
      <c r="D6" s="128"/>
      <c r="E6" s="128"/>
      <c r="F6" s="128"/>
      <c r="G6" s="128"/>
      <c r="H6" s="128"/>
      <c r="I6" s="128"/>
      <c r="J6" s="129">
        <v>4.5600000000000005</v>
      </c>
      <c r="K6" s="129">
        <v>4.5600000000000005</v>
      </c>
      <c r="L6" s="129">
        <v>364.8</v>
      </c>
      <c r="M6" s="128"/>
      <c r="N6" s="128"/>
      <c r="O6" s="128"/>
      <c r="P6" s="129">
        <f>D6+G6+J6+M6</f>
        <v>4.5600000000000005</v>
      </c>
      <c r="Q6" s="129">
        <f>E6+H6+K6+N6</f>
        <v>4.5600000000000005</v>
      </c>
      <c r="R6" s="169">
        <f>P6+Q6</f>
        <v>9.120000000000001</v>
      </c>
      <c r="S6" s="130"/>
    </row>
    <row r="7" spans="1:19" s="131" customFormat="1" ht="18" customHeight="1">
      <c r="A7" s="127">
        <v>2</v>
      </c>
      <c r="B7" s="247"/>
      <c r="C7" s="132" t="s">
        <v>273</v>
      </c>
      <c r="D7" s="128">
        <v>70</v>
      </c>
      <c r="E7" s="128">
        <v>70</v>
      </c>
      <c r="F7" s="128">
        <v>140</v>
      </c>
      <c r="G7" s="128"/>
      <c r="H7" s="128"/>
      <c r="I7" s="128"/>
      <c r="J7" s="129"/>
      <c r="K7" s="129"/>
      <c r="L7" s="129"/>
      <c r="M7" s="128"/>
      <c r="N7" s="128"/>
      <c r="O7" s="128"/>
      <c r="P7" s="129">
        <f t="shared" ref="P7:Q49" si="0">D7+G7+J7+M7</f>
        <v>70</v>
      </c>
      <c r="Q7" s="129">
        <f>E7+H7+K7+N7</f>
        <v>70</v>
      </c>
      <c r="R7" s="169">
        <f t="shared" ref="R7:R47" si="1">P7+Q7</f>
        <v>140</v>
      </c>
      <c r="S7" s="130"/>
    </row>
    <row r="8" spans="1:19" s="131" customFormat="1" ht="18" customHeight="1">
      <c r="A8" s="127">
        <v>3</v>
      </c>
      <c r="B8" s="247"/>
      <c r="C8" s="132" t="s">
        <v>274</v>
      </c>
      <c r="D8" s="128">
        <v>60</v>
      </c>
      <c r="E8" s="128">
        <v>60</v>
      </c>
      <c r="F8" s="128">
        <v>120</v>
      </c>
      <c r="G8" s="128"/>
      <c r="H8" s="128"/>
      <c r="I8" s="128"/>
      <c r="J8" s="129"/>
      <c r="K8" s="129"/>
      <c r="L8" s="129"/>
      <c r="M8" s="128"/>
      <c r="N8" s="128"/>
      <c r="O8" s="128"/>
      <c r="P8" s="129">
        <f t="shared" si="0"/>
        <v>60</v>
      </c>
      <c r="Q8" s="129">
        <f t="shared" si="0"/>
        <v>60</v>
      </c>
      <c r="R8" s="169">
        <f t="shared" si="1"/>
        <v>120</v>
      </c>
      <c r="S8" s="130"/>
    </row>
    <row r="9" spans="1:19" s="131" customFormat="1" ht="18" customHeight="1">
      <c r="A9" s="127">
        <v>4</v>
      </c>
      <c r="B9" s="247"/>
      <c r="C9" s="132" t="s">
        <v>275</v>
      </c>
      <c r="D9" s="128">
        <v>60</v>
      </c>
      <c r="E9" s="128">
        <v>60</v>
      </c>
      <c r="F9" s="128">
        <v>120</v>
      </c>
      <c r="G9" s="128"/>
      <c r="H9" s="128"/>
      <c r="I9" s="128"/>
      <c r="J9" s="129"/>
      <c r="K9" s="129"/>
      <c r="L9" s="129"/>
      <c r="M9" s="128"/>
      <c r="N9" s="128"/>
      <c r="O9" s="128"/>
      <c r="P9" s="129">
        <f t="shared" si="0"/>
        <v>60</v>
      </c>
      <c r="Q9" s="129">
        <f t="shared" si="0"/>
        <v>60</v>
      </c>
      <c r="R9" s="169">
        <f t="shared" si="1"/>
        <v>120</v>
      </c>
      <c r="S9" s="130"/>
    </row>
    <row r="10" spans="1:19" s="131" customFormat="1" ht="18" customHeight="1">
      <c r="A10" s="127">
        <v>5</v>
      </c>
      <c r="B10" s="247"/>
      <c r="C10" s="132" t="s">
        <v>276</v>
      </c>
      <c r="D10" s="128">
        <v>60</v>
      </c>
      <c r="E10" s="128">
        <v>60</v>
      </c>
      <c r="F10" s="128">
        <v>120</v>
      </c>
      <c r="G10" s="128"/>
      <c r="H10" s="128"/>
      <c r="I10" s="128"/>
      <c r="J10" s="129"/>
      <c r="K10" s="129"/>
      <c r="L10" s="129"/>
      <c r="M10" s="128"/>
      <c r="N10" s="128"/>
      <c r="O10" s="128"/>
      <c r="P10" s="129">
        <f t="shared" si="0"/>
        <v>60</v>
      </c>
      <c r="Q10" s="129">
        <f t="shared" si="0"/>
        <v>60</v>
      </c>
      <c r="R10" s="169">
        <f t="shared" si="1"/>
        <v>120</v>
      </c>
      <c r="S10" s="130"/>
    </row>
    <row r="11" spans="1:19" s="178" customFormat="1" ht="18" customHeight="1">
      <c r="A11" s="171"/>
      <c r="B11" s="248"/>
      <c r="C11" s="172" t="s">
        <v>277</v>
      </c>
      <c r="D11" s="173">
        <f>SUM(D6:D10)</f>
        <v>250</v>
      </c>
      <c r="E11" s="173">
        <f t="shared" ref="E11:O11" si="2">SUM(E6:E10)</f>
        <v>250</v>
      </c>
      <c r="F11" s="173">
        <f t="shared" si="2"/>
        <v>500</v>
      </c>
      <c r="G11" s="173">
        <f t="shared" si="2"/>
        <v>0</v>
      </c>
      <c r="H11" s="173">
        <f t="shared" si="2"/>
        <v>0</v>
      </c>
      <c r="I11" s="173">
        <f t="shared" si="2"/>
        <v>0</v>
      </c>
      <c r="J11" s="174">
        <f t="shared" si="2"/>
        <v>4.5600000000000005</v>
      </c>
      <c r="K11" s="174">
        <f t="shared" si="2"/>
        <v>4.5600000000000005</v>
      </c>
      <c r="L11" s="174">
        <f t="shared" si="2"/>
        <v>364.8</v>
      </c>
      <c r="M11" s="173">
        <f t="shared" si="2"/>
        <v>0</v>
      </c>
      <c r="N11" s="173">
        <f t="shared" si="2"/>
        <v>0</v>
      </c>
      <c r="O11" s="173">
        <f t="shared" si="2"/>
        <v>0</v>
      </c>
      <c r="P11" s="175">
        <f t="shared" si="0"/>
        <v>254.56</v>
      </c>
      <c r="Q11" s="175">
        <f t="shared" si="0"/>
        <v>254.56</v>
      </c>
      <c r="R11" s="176">
        <f t="shared" si="1"/>
        <v>509.12</v>
      </c>
      <c r="S11" s="177"/>
    </row>
    <row r="12" spans="1:19" s="178" customFormat="1" ht="18" customHeight="1">
      <c r="A12" s="171">
        <v>6</v>
      </c>
      <c r="B12" s="170" t="s">
        <v>315</v>
      </c>
      <c r="C12" s="173" t="s">
        <v>272</v>
      </c>
      <c r="D12" s="173"/>
      <c r="E12" s="173"/>
      <c r="F12" s="173"/>
      <c r="G12" s="173"/>
      <c r="H12" s="173"/>
      <c r="I12" s="173"/>
      <c r="J12" s="175">
        <v>2.9726250000000003</v>
      </c>
      <c r="K12" s="175">
        <v>2.9726250000000003</v>
      </c>
      <c r="L12" s="175">
        <v>237.81</v>
      </c>
      <c r="M12" s="173"/>
      <c r="N12" s="173"/>
      <c r="O12" s="173"/>
      <c r="P12" s="175">
        <f t="shared" si="0"/>
        <v>2.9726250000000003</v>
      </c>
      <c r="Q12" s="175">
        <f t="shared" si="0"/>
        <v>2.9726250000000003</v>
      </c>
      <c r="R12" s="176">
        <f t="shared" si="1"/>
        <v>5.9452500000000006</v>
      </c>
      <c r="S12" s="177"/>
    </row>
    <row r="13" spans="1:19" s="131" customFormat="1" ht="18" customHeight="1">
      <c r="A13" s="127">
        <v>7</v>
      </c>
      <c r="B13" s="246" t="s">
        <v>278</v>
      </c>
      <c r="C13" s="128" t="s">
        <v>279</v>
      </c>
      <c r="D13" s="128"/>
      <c r="E13" s="128"/>
      <c r="F13" s="128"/>
      <c r="G13" s="128"/>
      <c r="H13" s="128"/>
      <c r="I13" s="128"/>
      <c r="J13" s="129"/>
      <c r="K13" s="129"/>
      <c r="L13" s="129"/>
      <c r="M13" s="128">
        <v>81</v>
      </c>
      <c r="N13" s="128">
        <v>81</v>
      </c>
      <c r="O13" s="128">
        <v>10800</v>
      </c>
      <c r="P13" s="129">
        <f t="shared" si="0"/>
        <v>81</v>
      </c>
      <c r="Q13" s="129">
        <f t="shared" si="0"/>
        <v>81</v>
      </c>
      <c r="R13" s="169">
        <f t="shared" si="1"/>
        <v>162</v>
      </c>
      <c r="S13" s="130"/>
    </row>
    <row r="14" spans="1:19" s="131" customFormat="1" ht="18" customHeight="1">
      <c r="A14" s="127">
        <v>8</v>
      </c>
      <c r="B14" s="247"/>
      <c r="C14" s="128" t="s">
        <v>280</v>
      </c>
      <c r="D14" s="128"/>
      <c r="E14" s="128"/>
      <c r="F14" s="128"/>
      <c r="G14" s="134"/>
      <c r="H14" s="134"/>
      <c r="I14" s="134"/>
      <c r="J14" s="129"/>
      <c r="K14" s="129"/>
      <c r="L14" s="129"/>
      <c r="M14" s="128"/>
      <c r="N14" s="128"/>
      <c r="O14" s="128"/>
      <c r="P14" s="129">
        <f t="shared" si="0"/>
        <v>0</v>
      </c>
      <c r="Q14" s="129">
        <f t="shared" si="0"/>
        <v>0</v>
      </c>
      <c r="R14" s="169">
        <f t="shared" si="1"/>
        <v>0</v>
      </c>
      <c r="S14" s="130"/>
    </row>
    <row r="15" spans="1:19" s="131" customFormat="1" ht="18" customHeight="1">
      <c r="A15" s="127">
        <v>9</v>
      </c>
      <c r="B15" s="247"/>
      <c r="C15" s="128" t="s">
        <v>281</v>
      </c>
      <c r="D15" s="128"/>
      <c r="E15" s="128"/>
      <c r="F15" s="128"/>
      <c r="G15" s="128">
        <v>40</v>
      </c>
      <c r="H15" s="128">
        <v>40</v>
      </c>
      <c r="I15" s="128">
        <v>80</v>
      </c>
      <c r="J15" s="135"/>
      <c r="K15" s="129"/>
      <c r="L15" s="129"/>
      <c r="M15" s="128"/>
      <c r="N15" s="128"/>
      <c r="O15" s="128"/>
      <c r="P15" s="129">
        <f t="shared" si="0"/>
        <v>40</v>
      </c>
      <c r="Q15" s="129">
        <f t="shared" si="0"/>
        <v>40</v>
      </c>
      <c r="R15" s="169">
        <f t="shared" si="1"/>
        <v>80</v>
      </c>
      <c r="S15" s="130"/>
    </row>
    <row r="16" spans="1:19" s="131" customFormat="1" ht="18" customHeight="1">
      <c r="A16" s="127">
        <v>10</v>
      </c>
      <c r="B16" s="247"/>
      <c r="C16" s="128" t="s">
        <v>282</v>
      </c>
      <c r="D16" s="128"/>
      <c r="E16" s="128"/>
      <c r="F16" s="128"/>
      <c r="G16" s="128">
        <v>40</v>
      </c>
      <c r="H16" s="128">
        <v>40</v>
      </c>
      <c r="I16" s="128">
        <v>80</v>
      </c>
      <c r="J16" s="129"/>
      <c r="K16" s="129"/>
      <c r="L16" s="129"/>
      <c r="M16" s="128"/>
      <c r="N16" s="128"/>
      <c r="O16" s="128"/>
      <c r="P16" s="129">
        <f t="shared" si="0"/>
        <v>40</v>
      </c>
      <c r="Q16" s="129">
        <f t="shared" si="0"/>
        <v>40</v>
      </c>
      <c r="R16" s="169">
        <f t="shared" si="1"/>
        <v>80</v>
      </c>
      <c r="S16" s="130"/>
    </row>
    <row r="17" spans="1:19" s="131" customFormat="1" ht="29.25" customHeight="1">
      <c r="A17" s="127">
        <v>11</v>
      </c>
      <c r="B17" s="247"/>
      <c r="C17" s="128" t="s">
        <v>283</v>
      </c>
      <c r="D17" s="128"/>
      <c r="E17" s="128"/>
      <c r="F17" s="128"/>
      <c r="G17" s="128"/>
      <c r="H17" s="128"/>
      <c r="I17" s="128"/>
      <c r="J17" s="129">
        <v>7.3278750000000006</v>
      </c>
      <c r="K17" s="129">
        <v>7.3278750000000006</v>
      </c>
      <c r="L17" s="129">
        <v>586.23</v>
      </c>
      <c r="M17" s="128"/>
      <c r="N17" s="128"/>
      <c r="O17" s="128"/>
      <c r="P17" s="129">
        <f t="shared" si="0"/>
        <v>7.3278750000000006</v>
      </c>
      <c r="Q17" s="129">
        <f t="shared" si="0"/>
        <v>7.3278750000000006</v>
      </c>
      <c r="R17" s="169">
        <f t="shared" si="1"/>
        <v>14.655750000000001</v>
      </c>
      <c r="S17" s="130"/>
    </row>
    <row r="18" spans="1:19" s="178" customFormat="1" ht="18" customHeight="1">
      <c r="A18" s="171"/>
      <c r="B18" s="248"/>
      <c r="C18" s="172" t="s">
        <v>314</v>
      </c>
      <c r="D18" s="179">
        <f>SUM(D12:D17)</f>
        <v>0</v>
      </c>
      <c r="E18" s="179">
        <f>SUM(E12:E17)</f>
        <v>0</v>
      </c>
      <c r="F18" s="179">
        <f>SUM(F12:F17)</f>
        <v>0</v>
      </c>
      <c r="G18" s="180">
        <f>SUM(G13:G17)</f>
        <v>80</v>
      </c>
      <c r="H18" s="180">
        <f t="shared" ref="H18:R18" si="3">SUM(H13:H17)</f>
        <v>80</v>
      </c>
      <c r="I18" s="180">
        <f t="shared" si="3"/>
        <v>160</v>
      </c>
      <c r="J18" s="175">
        <f>SUM(J13:J17)</f>
        <v>7.3278750000000006</v>
      </c>
      <c r="K18" s="175">
        <f t="shared" si="3"/>
        <v>7.3278750000000006</v>
      </c>
      <c r="L18" s="175">
        <f t="shared" si="3"/>
        <v>586.23</v>
      </c>
      <c r="M18" s="180">
        <f t="shared" si="3"/>
        <v>81</v>
      </c>
      <c r="N18" s="180">
        <f t="shared" si="3"/>
        <v>81</v>
      </c>
      <c r="O18" s="180">
        <f t="shared" si="3"/>
        <v>10800</v>
      </c>
      <c r="P18" s="175">
        <f t="shared" si="0"/>
        <v>168.32787500000001</v>
      </c>
      <c r="Q18" s="175">
        <f t="shared" si="0"/>
        <v>168.32787500000001</v>
      </c>
      <c r="R18" s="175">
        <f t="shared" si="3"/>
        <v>336.65575000000001</v>
      </c>
      <c r="S18" s="177"/>
    </row>
    <row r="19" spans="1:19" s="131" customFormat="1" ht="30.75" customHeight="1">
      <c r="A19" s="127">
        <v>12</v>
      </c>
      <c r="B19" s="128" t="s">
        <v>284</v>
      </c>
      <c r="C19" s="173" t="s">
        <v>272</v>
      </c>
      <c r="D19" s="173"/>
      <c r="E19" s="173"/>
      <c r="F19" s="173"/>
      <c r="G19" s="173"/>
      <c r="H19" s="173"/>
      <c r="I19" s="173"/>
      <c r="J19" s="188">
        <v>4.3856250000000001</v>
      </c>
      <c r="K19" s="188">
        <v>4.3856250000000001</v>
      </c>
      <c r="L19" s="175">
        <v>350.85</v>
      </c>
      <c r="M19" s="173"/>
      <c r="N19" s="173"/>
      <c r="O19" s="173"/>
      <c r="P19" s="175">
        <f t="shared" si="0"/>
        <v>4.3856250000000001</v>
      </c>
      <c r="Q19" s="175">
        <f t="shared" si="0"/>
        <v>4.3856250000000001</v>
      </c>
      <c r="R19" s="176">
        <f t="shared" si="1"/>
        <v>8.7712500000000002</v>
      </c>
      <c r="S19" s="130"/>
    </row>
    <row r="20" spans="1:19" s="131" customFormat="1" ht="30" customHeight="1">
      <c r="A20" s="127">
        <v>13</v>
      </c>
      <c r="B20" s="246" t="s">
        <v>285</v>
      </c>
      <c r="C20" s="139" t="s">
        <v>272</v>
      </c>
      <c r="D20" s="128"/>
      <c r="E20" s="128"/>
      <c r="F20" s="128"/>
      <c r="G20" s="128"/>
      <c r="H20" s="128"/>
      <c r="I20" s="128"/>
      <c r="J20" s="129">
        <v>7.3411249999999999</v>
      </c>
      <c r="K20" s="129">
        <v>7.3411249999999999</v>
      </c>
      <c r="L20" s="129">
        <v>587.29</v>
      </c>
      <c r="M20" s="128"/>
      <c r="N20" s="128"/>
      <c r="O20" s="128"/>
      <c r="P20" s="129">
        <f t="shared" si="0"/>
        <v>7.3411249999999999</v>
      </c>
      <c r="Q20" s="129">
        <f t="shared" si="0"/>
        <v>7.3411249999999999</v>
      </c>
      <c r="R20" s="169">
        <f t="shared" si="1"/>
        <v>14.68225</v>
      </c>
      <c r="S20" s="130"/>
    </row>
    <row r="21" spans="1:19" s="131" customFormat="1" ht="18" customHeight="1">
      <c r="A21" s="127">
        <v>14</v>
      </c>
      <c r="B21" s="247"/>
      <c r="C21" s="128" t="s">
        <v>286</v>
      </c>
      <c r="D21" s="128"/>
      <c r="E21" s="128"/>
      <c r="F21" s="128"/>
      <c r="G21" s="134"/>
      <c r="H21" s="134"/>
      <c r="I21" s="134"/>
      <c r="J21" s="129"/>
      <c r="K21" s="129"/>
      <c r="L21" s="129"/>
      <c r="M21" s="128"/>
      <c r="N21" s="128"/>
      <c r="O21" s="128"/>
      <c r="P21" s="129">
        <f t="shared" si="0"/>
        <v>0</v>
      </c>
      <c r="Q21" s="129">
        <f t="shared" si="0"/>
        <v>0</v>
      </c>
      <c r="R21" s="169">
        <f t="shared" si="1"/>
        <v>0</v>
      </c>
      <c r="S21" s="130"/>
    </row>
    <row r="22" spans="1:19" s="131" customFormat="1" ht="18" customHeight="1">
      <c r="A22" s="127">
        <v>15</v>
      </c>
      <c r="B22" s="247"/>
      <c r="C22" s="128" t="s">
        <v>287</v>
      </c>
      <c r="D22" s="128"/>
      <c r="E22" s="128"/>
      <c r="F22" s="128"/>
      <c r="G22" s="134"/>
      <c r="H22" s="134"/>
      <c r="I22" s="134"/>
      <c r="J22" s="129"/>
      <c r="K22" s="129"/>
      <c r="L22" s="129"/>
      <c r="M22" s="128"/>
      <c r="N22" s="128"/>
      <c r="O22" s="128"/>
      <c r="P22" s="129">
        <f t="shared" si="0"/>
        <v>0</v>
      </c>
      <c r="Q22" s="129">
        <f t="shared" si="0"/>
        <v>0</v>
      </c>
      <c r="R22" s="169">
        <f t="shared" si="1"/>
        <v>0</v>
      </c>
      <c r="S22" s="130"/>
    </row>
    <row r="23" spans="1:19" s="142" customFormat="1" ht="18" customHeight="1">
      <c r="A23" s="127">
        <v>16</v>
      </c>
      <c r="B23" s="247"/>
      <c r="C23" s="128" t="s">
        <v>288</v>
      </c>
      <c r="D23" s="128"/>
      <c r="E23" s="128"/>
      <c r="F23" s="128"/>
      <c r="G23" s="140"/>
      <c r="H23" s="140"/>
      <c r="I23" s="140"/>
      <c r="J23" s="129"/>
      <c r="K23" s="129"/>
      <c r="L23" s="129"/>
      <c r="M23" s="128"/>
      <c r="N23" s="128"/>
      <c r="O23" s="128"/>
      <c r="P23" s="129">
        <f t="shared" si="0"/>
        <v>0</v>
      </c>
      <c r="Q23" s="129">
        <f t="shared" si="0"/>
        <v>0</v>
      </c>
      <c r="R23" s="169">
        <f t="shared" si="1"/>
        <v>0</v>
      </c>
      <c r="S23" s="141"/>
    </row>
    <row r="24" spans="1:19" s="142" customFormat="1" ht="18" customHeight="1">
      <c r="A24" s="127">
        <v>17</v>
      </c>
      <c r="B24" s="247"/>
      <c r="C24" s="128" t="s">
        <v>289</v>
      </c>
      <c r="D24" s="128"/>
      <c r="E24" s="128"/>
      <c r="F24" s="128"/>
      <c r="G24" s="140"/>
      <c r="H24" s="140"/>
      <c r="I24" s="140"/>
      <c r="J24" s="129"/>
      <c r="K24" s="129"/>
      <c r="L24" s="129"/>
      <c r="M24" s="128"/>
      <c r="N24" s="128"/>
      <c r="O24" s="128"/>
      <c r="P24" s="129">
        <f t="shared" si="0"/>
        <v>0</v>
      </c>
      <c r="Q24" s="129">
        <f t="shared" si="0"/>
        <v>0</v>
      </c>
      <c r="R24" s="169">
        <f t="shared" si="1"/>
        <v>0</v>
      </c>
      <c r="S24" s="141"/>
    </row>
    <row r="25" spans="1:19" s="182" customFormat="1" ht="18" customHeight="1">
      <c r="A25" s="171"/>
      <c r="B25" s="248"/>
      <c r="C25" s="172" t="s">
        <v>277</v>
      </c>
      <c r="D25" s="180">
        <f t="shared" ref="D25:I25" si="4">SUM(D20:D24)</f>
        <v>0</v>
      </c>
      <c r="E25" s="180">
        <f t="shared" si="4"/>
        <v>0</v>
      </c>
      <c r="F25" s="180">
        <f t="shared" si="4"/>
        <v>0</v>
      </c>
      <c r="G25" s="180">
        <f t="shared" si="4"/>
        <v>0</v>
      </c>
      <c r="H25" s="180">
        <f t="shared" si="4"/>
        <v>0</v>
      </c>
      <c r="I25" s="180">
        <f t="shared" si="4"/>
        <v>0</v>
      </c>
      <c r="J25" s="175">
        <f>SUM(J20:J24)</f>
        <v>7.3411249999999999</v>
      </c>
      <c r="K25" s="175">
        <f>SUM(K20:K24)</f>
        <v>7.3411249999999999</v>
      </c>
      <c r="L25" s="175">
        <f>SUM(L20:L24)</f>
        <v>587.29</v>
      </c>
      <c r="M25" s="179">
        <f>SUM(M19:M24)</f>
        <v>0</v>
      </c>
      <c r="N25" s="179">
        <f>SUM(N19:N24)</f>
        <v>0</v>
      </c>
      <c r="O25" s="179">
        <f>SUM(O19:O24)</f>
        <v>0</v>
      </c>
      <c r="P25" s="175">
        <f t="shared" si="0"/>
        <v>7.3411249999999999</v>
      </c>
      <c r="Q25" s="175">
        <f t="shared" si="0"/>
        <v>7.3411249999999999</v>
      </c>
      <c r="R25" s="176">
        <f t="shared" si="1"/>
        <v>14.68225</v>
      </c>
      <c r="S25" s="181"/>
    </row>
    <row r="26" spans="1:19" s="142" customFormat="1" ht="18" customHeight="1">
      <c r="A26" s="127">
        <v>18</v>
      </c>
      <c r="B26" s="246" t="s">
        <v>290</v>
      </c>
      <c r="C26" s="132" t="s">
        <v>291</v>
      </c>
      <c r="D26" s="128">
        <v>60</v>
      </c>
      <c r="E26" s="128">
        <v>60</v>
      </c>
      <c r="F26" s="128">
        <v>120</v>
      </c>
      <c r="G26" s="140"/>
      <c r="H26" s="140"/>
      <c r="I26" s="140"/>
      <c r="J26" s="129"/>
      <c r="K26" s="129"/>
      <c r="L26" s="129"/>
      <c r="M26" s="128"/>
      <c r="N26" s="128"/>
      <c r="O26" s="128"/>
      <c r="P26" s="129">
        <f t="shared" si="0"/>
        <v>60</v>
      </c>
      <c r="Q26" s="129">
        <f t="shared" si="0"/>
        <v>60</v>
      </c>
      <c r="R26" s="169">
        <f t="shared" si="1"/>
        <v>120</v>
      </c>
      <c r="S26" s="141"/>
    </row>
    <row r="27" spans="1:19" s="142" customFormat="1" ht="18" customHeight="1">
      <c r="A27" s="127">
        <v>19</v>
      </c>
      <c r="B27" s="247"/>
      <c r="C27" s="132" t="s">
        <v>292</v>
      </c>
      <c r="D27" s="128">
        <v>60</v>
      </c>
      <c r="E27" s="128">
        <v>60</v>
      </c>
      <c r="F27" s="128">
        <v>120</v>
      </c>
      <c r="G27" s="140"/>
      <c r="H27" s="140"/>
      <c r="I27" s="140"/>
      <c r="J27" s="129"/>
      <c r="K27" s="129"/>
      <c r="L27" s="129"/>
      <c r="M27" s="128"/>
      <c r="N27" s="128"/>
      <c r="O27" s="128"/>
      <c r="P27" s="129">
        <f t="shared" si="0"/>
        <v>60</v>
      </c>
      <c r="Q27" s="129">
        <f t="shared" si="0"/>
        <v>60</v>
      </c>
      <c r="R27" s="169">
        <f t="shared" si="1"/>
        <v>120</v>
      </c>
      <c r="S27" s="141"/>
    </row>
    <row r="28" spans="1:19" s="142" customFormat="1" ht="18" customHeight="1">
      <c r="A28" s="127">
        <v>20</v>
      </c>
      <c r="B28" s="247"/>
      <c r="C28" s="132" t="s">
        <v>293</v>
      </c>
      <c r="D28" s="128">
        <v>70</v>
      </c>
      <c r="E28" s="128">
        <v>70</v>
      </c>
      <c r="F28" s="128">
        <v>140</v>
      </c>
      <c r="G28" s="140"/>
      <c r="H28" s="140"/>
      <c r="I28" s="140"/>
      <c r="J28" s="129"/>
      <c r="K28" s="129"/>
      <c r="L28" s="129"/>
      <c r="M28" s="128"/>
      <c r="N28" s="128"/>
      <c r="O28" s="128"/>
      <c r="P28" s="129">
        <f t="shared" si="0"/>
        <v>70</v>
      </c>
      <c r="Q28" s="129">
        <f t="shared" si="0"/>
        <v>70</v>
      </c>
      <c r="R28" s="169">
        <f t="shared" si="1"/>
        <v>140</v>
      </c>
      <c r="S28" s="141"/>
    </row>
    <row r="29" spans="1:19" s="142" customFormat="1" ht="18" customHeight="1">
      <c r="A29" s="127">
        <v>21</v>
      </c>
      <c r="B29" s="247"/>
      <c r="C29" s="132" t="s">
        <v>294</v>
      </c>
      <c r="D29" s="128">
        <v>60</v>
      </c>
      <c r="E29" s="128">
        <v>60</v>
      </c>
      <c r="F29" s="128">
        <v>120</v>
      </c>
      <c r="G29" s="140"/>
      <c r="H29" s="140"/>
      <c r="I29" s="140"/>
      <c r="J29" s="129"/>
      <c r="K29" s="129"/>
      <c r="L29" s="129"/>
      <c r="M29" s="128"/>
      <c r="N29" s="128"/>
      <c r="O29" s="128"/>
      <c r="P29" s="129">
        <f t="shared" si="0"/>
        <v>60</v>
      </c>
      <c r="Q29" s="129">
        <f t="shared" si="0"/>
        <v>60</v>
      </c>
      <c r="R29" s="169">
        <f t="shared" si="1"/>
        <v>120</v>
      </c>
      <c r="S29" s="141"/>
    </row>
    <row r="30" spans="1:19" s="142" customFormat="1" ht="18" customHeight="1">
      <c r="A30" s="127">
        <v>22</v>
      </c>
      <c r="B30" s="247"/>
      <c r="C30" s="132" t="s">
        <v>295</v>
      </c>
      <c r="D30" s="128">
        <v>70</v>
      </c>
      <c r="E30" s="128">
        <v>70</v>
      </c>
      <c r="F30" s="128">
        <v>140</v>
      </c>
      <c r="G30" s="140"/>
      <c r="H30" s="140"/>
      <c r="I30" s="140"/>
      <c r="J30" s="129"/>
      <c r="K30" s="129"/>
      <c r="L30" s="129"/>
      <c r="M30" s="128"/>
      <c r="N30" s="128"/>
      <c r="O30" s="128"/>
      <c r="P30" s="129">
        <f t="shared" si="0"/>
        <v>70</v>
      </c>
      <c r="Q30" s="129">
        <f t="shared" si="0"/>
        <v>70</v>
      </c>
      <c r="R30" s="169">
        <f t="shared" si="1"/>
        <v>140</v>
      </c>
      <c r="S30" s="141"/>
    </row>
    <row r="31" spans="1:19" s="142" customFormat="1" ht="18" customHeight="1">
      <c r="A31" s="127">
        <v>23</v>
      </c>
      <c r="B31" s="247"/>
      <c r="C31" s="132" t="s">
        <v>296</v>
      </c>
      <c r="D31" s="128">
        <v>60</v>
      </c>
      <c r="E31" s="128">
        <v>60</v>
      </c>
      <c r="F31" s="128">
        <v>120</v>
      </c>
      <c r="G31" s="140"/>
      <c r="H31" s="140"/>
      <c r="I31" s="140"/>
      <c r="J31" s="129"/>
      <c r="K31" s="129"/>
      <c r="L31" s="129"/>
      <c r="M31" s="128"/>
      <c r="N31" s="128"/>
      <c r="O31" s="128"/>
      <c r="P31" s="129">
        <f t="shared" si="0"/>
        <v>60</v>
      </c>
      <c r="Q31" s="129">
        <f t="shared" si="0"/>
        <v>60</v>
      </c>
      <c r="R31" s="169">
        <f t="shared" si="1"/>
        <v>120</v>
      </c>
      <c r="S31" s="141"/>
    </row>
    <row r="32" spans="1:19" s="142" customFormat="1" ht="18" customHeight="1">
      <c r="A32" s="127">
        <v>24</v>
      </c>
      <c r="B32" s="247"/>
      <c r="C32" s="128" t="s">
        <v>297</v>
      </c>
      <c r="D32" s="128"/>
      <c r="E32" s="128"/>
      <c r="F32" s="128"/>
      <c r="G32" s="128"/>
      <c r="H32" s="128"/>
      <c r="I32" s="128"/>
      <c r="J32" s="129">
        <v>3.0216250000000002</v>
      </c>
      <c r="K32" s="129">
        <v>3.0216250000000002</v>
      </c>
      <c r="L32" s="129">
        <v>241.73</v>
      </c>
      <c r="M32" s="128"/>
      <c r="N32" s="128"/>
      <c r="O32" s="128"/>
      <c r="P32" s="129">
        <f t="shared" si="0"/>
        <v>3.0216250000000002</v>
      </c>
      <c r="Q32" s="129">
        <f t="shared" si="0"/>
        <v>3.0216250000000002</v>
      </c>
      <c r="R32" s="169">
        <f t="shared" si="1"/>
        <v>6.0432500000000005</v>
      </c>
      <c r="S32" s="141"/>
    </row>
    <row r="33" spans="1:19" s="142" customFormat="1" ht="18" customHeight="1">
      <c r="A33" s="127">
        <v>25</v>
      </c>
      <c r="B33" s="247"/>
      <c r="C33" s="128" t="s">
        <v>298</v>
      </c>
      <c r="D33" s="128"/>
      <c r="E33" s="128"/>
      <c r="F33" s="128"/>
      <c r="G33" s="128">
        <v>50</v>
      </c>
      <c r="H33" s="128">
        <v>50</v>
      </c>
      <c r="I33" s="128">
        <v>100</v>
      </c>
      <c r="J33" s="129"/>
      <c r="K33" s="129"/>
      <c r="L33" s="129"/>
      <c r="M33" s="128"/>
      <c r="N33" s="128"/>
      <c r="O33" s="128"/>
      <c r="P33" s="129">
        <f t="shared" si="0"/>
        <v>50</v>
      </c>
      <c r="Q33" s="129">
        <f t="shared" si="0"/>
        <v>50</v>
      </c>
      <c r="R33" s="169">
        <f t="shared" si="1"/>
        <v>100</v>
      </c>
      <c r="S33" s="141"/>
    </row>
    <row r="34" spans="1:19" s="142" customFormat="1" ht="18" customHeight="1">
      <c r="A34" s="127">
        <v>26</v>
      </c>
      <c r="B34" s="247"/>
      <c r="C34" s="128" t="s">
        <v>299</v>
      </c>
      <c r="D34" s="128"/>
      <c r="E34" s="128"/>
      <c r="F34" s="128"/>
      <c r="G34" s="128">
        <v>50</v>
      </c>
      <c r="H34" s="128">
        <v>50</v>
      </c>
      <c r="I34" s="128">
        <v>100</v>
      </c>
      <c r="J34" s="129"/>
      <c r="K34" s="129"/>
      <c r="L34" s="129"/>
      <c r="M34" s="128"/>
      <c r="N34" s="128"/>
      <c r="O34" s="128"/>
      <c r="P34" s="129">
        <f t="shared" si="0"/>
        <v>50</v>
      </c>
      <c r="Q34" s="129">
        <f t="shared" si="0"/>
        <v>50</v>
      </c>
      <c r="R34" s="169">
        <f t="shared" si="1"/>
        <v>100</v>
      </c>
      <c r="S34" s="141"/>
    </row>
    <row r="35" spans="1:19" s="142" customFormat="1" ht="18" customHeight="1">
      <c r="A35" s="127">
        <v>27</v>
      </c>
      <c r="B35" s="247"/>
      <c r="C35" s="128" t="s">
        <v>300</v>
      </c>
      <c r="D35" s="128"/>
      <c r="E35" s="128"/>
      <c r="F35" s="128"/>
      <c r="G35" s="128">
        <v>40</v>
      </c>
      <c r="H35" s="128">
        <v>40</v>
      </c>
      <c r="I35" s="128">
        <v>80</v>
      </c>
      <c r="J35" s="129"/>
      <c r="K35" s="129"/>
      <c r="L35" s="129"/>
      <c r="M35" s="128"/>
      <c r="N35" s="128"/>
      <c r="O35" s="128"/>
      <c r="P35" s="129">
        <f t="shared" si="0"/>
        <v>40</v>
      </c>
      <c r="Q35" s="129">
        <f t="shared" si="0"/>
        <v>40</v>
      </c>
      <c r="R35" s="169">
        <f t="shared" si="1"/>
        <v>80</v>
      </c>
      <c r="S35" s="141"/>
    </row>
    <row r="36" spans="1:19" s="182" customFormat="1" ht="18" customHeight="1">
      <c r="A36" s="171"/>
      <c r="B36" s="248"/>
      <c r="C36" s="172" t="s">
        <v>277</v>
      </c>
      <c r="D36" s="173">
        <f>SUM(D26:D35)</f>
        <v>380</v>
      </c>
      <c r="E36" s="173">
        <f t="shared" ref="E36:L36" si="5">SUM(E26:E35)</f>
        <v>380</v>
      </c>
      <c r="F36" s="173">
        <f t="shared" si="5"/>
        <v>760</v>
      </c>
      <c r="G36" s="173">
        <f t="shared" si="5"/>
        <v>140</v>
      </c>
      <c r="H36" s="173">
        <f t="shared" si="5"/>
        <v>140</v>
      </c>
      <c r="I36" s="173">
        <f t="shared" si="5"/>
        <v>280</v>
      </c>
      <c r="J36" s="175">
        <f>SUM(J26:J35)</f>
        <v>3.0216250000000002</v>
      </c>
      <c r="K36" s="174">
        <f t="shared" si="5"/>
        <v>3.0216250000000002</v>
      </c>
      <c r="L36" s="174">
        <f t="shared" si="5"/>
        <v>241.73</v>
      </c>
      <c r="M36" s="173"/>
      <c r="N36" s="173"/>
      <c r="O36" s="173"/>
      <c r="P36" s="175">
        <f t="shared" si="0"/>
        <v>523.02162499999997</v>
      </c>
      <c r="Q36" s="175">
        <f t="shared" si="0"/>
        <v>523.02162499999997</v>
      </c>
      <c r="R36" s="176">
        <f t="shared" si="1"/>
        <v>1046.0432499999999</v>
      </c>
      <c r="S36" s="181"/>
    </row>
    <row r="37" spans="1:19" s="142" customFormat="1" ht="18" customHeight="1">
      <c r="A37" s="127">
        <v>28</v>
      </c>
      <c r="B37" s="246" t="s">
        <v>301</v>
      </c>
      <c r="C37" s="128" t="s">
        <v>302</v>
      </c>
      <c r="D37" s="128"/>
      <c r="E37" s="128"/>
      <c r="F37" s="128"/>
      <c r="G37" s="128"/>
      <c r="H37" s="128"/>
      <c r="I37" s="128"/>
      <c r="J37" s="129">
        <v>4.6908750000000001</v>
      </c>
      <c r="K37" s="129">
        <v>4.6908750000000001</v>
      </c>
      <c r="L37" s="129">
        <v>375.27</v>
      </c>
      <c r="M37" s="128"/>
      <c r="N37" s="128"/>
      <c r="O37" s="128"/>
      <c r="P37" s="129">
        <f t="shared" si="0"/>
        <v>4.6908750000000001</v>
      </c>
      <c r="Q37" s="129">
        <f t="shared" si="0"/>
        <v>4.6908750000000001</v>
      </c>
      <c r="R37" s="169">
        <f t="shared" si="1"/>
        <v>9.3817500000000003</v>
      </c>
      <c r="S37" s="141"/>
    </row>
    <row r="38" spans="1:19" s="142" customFormat="1" ht="18" customHeight="1">
      <c r="A38" s="127">
        <v>29</v>
      </c>
      <c r="B38" s="247"/>
      <c r="C38" s="128" t="s">
        <v>303</v>
      </c>
      <c r="D38" s="128"/>
      <c r="E38" s="128"/>
      <c r="F38" s="128"/>
      <c r="G38" s="140"/>
      <c r="H38" s="140"/>
      <c r="I38" s="140"/>
      <c r="J38" s="129"/>
      <c r="K38" s="129"/>
      <c r="L38" s="129"/>
      <c r="M38" s="128"/>
      <c r="N38" s="128"/>
      <c r="O38" s="128"/>
      <c r="P38" s="129">
        <f t="shared" si="0"/>
        <v>0</v>
      </c>
      <c r="Q38" s="129">
        <f t="shared" si="0"/>
        <v>0</v>
      </c>
      <c r="R38" s="169">
        <f t="shared" si="1"/>
        <v>0</v>
      </c>
      <c r="S38" s="141"/>
    </row>
    <row r="39" spans="1:19" s="142" customFormat="1" ht="18" customHeight="1">
      <c r="A39" s="127">
        <v>30</v>
      </c>
      <c r="B39" s="247"/>
      <c r="C39" s="128" t="s">
        <v>304</v>
      </c>
      <c r="D39" s="128"/>
      <c r="E39" s="128"/>
      <c r="F39" s="128"/>
      <c r="G39" s="140"/>
      <c r="H39" s="140"/>
      <c r="I39" s="140"/>
      <c r="J39" s="129"/>
      <c r="K39" s="129"/>
      <c r="L39" s="129"/>
      <c r="M39" s="128"/>
      <c r="N39" s="128"/>
      <c r="O39" s="128"/>
      <c r="P39" s="129">
        <f t="shared" si="0"/>
        <v>0</v>
      </c>
      <c r="Q39" s="129">
        <f t="shared" si="0"/>
        <v>0</v>
      </c>
      <c r="R39" s="169">
        <f t="shared" si="1"/>
        <v>0</v>
      </c>
      <c r="S39" s="141"/>
    </row>
    <row r="40" spans="1:19" s="142" customFormat="1" ht="18" customHeight="1">
      <c r="A40" s="127">
        <v>31</v>
      </c>
      <c r="B40" s="247"/>
      <c r="C40" s="128" t="s">
        <v>305</v>
      </c>
      <c r="D40" s="128"/>
      <c r="E40" s="128"/>
      <c r="F40" s="128"/>
      <c r="G40" s="140"/>
      <c r="H40" s="140"/>
      <c r="I40" s="140"/>
      <c r="J40" s="129"/>
      <c r="K40" s="129"/>
      <c r="L40" s="129"/>
      <c r="M40" s="128"/>
      <c r="N40" s="128"/>
      <c r="O40" s="128"/>
      <c r="P40" s="129">
        <f t="shared" si="0"/>
        <v>0</v>
      </c>
      <c r="Q40" s="129">
        <f t="shared" si="0"/>
        <v>0</v>
      </c>
      <c r="R40" s="169">
        <f t="shared" si="1"/>
        <v>0</v>
      </c>
      <c r="S40" s="141"/>
    </row>
    <row r="41" spans="1:19" s="142" customFormat="1" ht="18" customHeight="1">
      <c r="A41" s="127">
        <v>32</v>
      </c>
      <c r="B41" s="247"/>
      <c r="C41" s="128" t="s">
        <v>306</v>
      </c>
      <c r="D41" s="128"/>
      <c r="E41" s="128"/>
      <c r="F41" s="128"/>
      <c r="G41" s="140"/>
      <c r="H41" s="140"/>
      <c r="I41" s="140"/>
      <c r="J41" s="129"/>
      <c r="K41" s="129"/>
      <c r="L41" s="129"/>
      <c r="M41" s="128"/>
      <c r="N41" s="128"/>
      <c r="O41" s="128"/>
      <c r="P41" s="129">
        <f t="shared" si="0"/>
        <v>0</v>
      </c>
      <c r="Q41" s="129">
        <f t="shared" si="0"/>
        <v>0</v>
      </c>
      <c r="R41" s="169">
        <f t="shared" si="1"/>
        <v>0</v>
      </c>
      <c r="S41" s="141"/>
    </row>
    <row r="42" spans="1:19" s="182" customFormat="1" ht="18" customHeight="1">
      <c r="A42" s="171"/>
      <c r="B42" s="248"/>
      <c r="C42" s="172" t="s">
        <v>277</v>
      </c>
      <c r="D42" s="173"/>
      <c r="E42" s="173"/>
      <c r="F42" s="173"/>
      <c r="G42" s="183"/>
      <c r="H42" s="183"/>
      <c r="I42" s="183"/>
      <c r="J42" s="175">
        <f>SUM(J37:J41)</f>
        <v>4.6908750000000001</v>
      </c>
      <c r="K42" s="175">
        <f>SUM(K37:K41)</f>
        <v>4.6908750000000001</v>
      </c>
      <c r="L42" s="175">
        <f>SUM(L37:L41)</f>
        <v>375.27</v>
      </c>
      <c r="M42" s="173"/>
      <c r="N42" s="173"/>
      <c r="O42" s="173"/>
      <c r="P42" s="175">
        <f t="shared" si="0"/>
        <v>4.6908750000000001</v>
      </c>
      <c r="Q42" s="175">
        <f t="shared" si="0"/>
        <v>4.6908750000000001</v>
      </c>
      <c r="R42" s="176">
        <f t="shared" si="1"/>
        <v>9.3817500000000003</v>
      </c>
      <c r="S42" s="181"/>
    </row>
    <row r="43" spans="1:19" s="142" customFormat="1" ht="18" customHeight="1">
      <c r="A43" s="127">
        <v>33</v>
      </c>
      <c r="B43" s="128" t="s">
        <v>307</v>
      </c>
      <c r="C43" s="173" t="s">
        <v>272</v>
      </c>
      <c r="D43" s="173"/>
      <c r="E43" s="173"/>
      <c r="F43" s="173"/>
      <c r="G43" s="173"/>
      <c r="H43" s="173"/>
      <c r="I43" s="173"/>
      <c r="J43" s="175">
        <v>6.0725000000000007</v>
      </c>
      <c r="K43" s="175">
        <v>6.0725000000000007</v>
      </c>
      <c r="L43" s="175">
        <v>485.8</v>
      </c>
      <c r="M43" s="173"/>
      <c r="N43" s="173"/>
      <c r="O43" s="173"/>
      <c r="P43" s="175">
        <f t="shared" si="0"/>
        <v>6.0725000000000007</v>
      </c>
      <c r="Q43" s="175">
        <f t="shared" si="0"/>
        <v>6.0725000000000007</v>
      </c>
      <c r="R43" s="176">
        <f t="shared" si="1"/>
        <v>12.145000000000001</v>
      </c>
      <c r="S43" s="141"/>
    </row>
    <row r="44" spans="1:19" s="142" customFormat="1" ht="18" customHeight="1">
      <c r="A44" s="127">
        <v>34</v>
      </c>
      <c r="B44" s="246" t="s">
        <v>308</v>
      </c>
      <c r="C44" s="128" t="s">
        <v>309</v>
      </c>
      <c r="D44" s="128"/>
      <c r="E44" s="128"/>
      <c r="F44" s="128"/>
      <c r="G44" s="140"/>
      <c r="H44" s="140"/>
      <c r="I44" s="140"/>
      <c r="J44" s="129"/>
      <c r="K44" s="129"/>
      <c r="L44" s="129"/>
      <c r="M44" s="145"/>
      <c r="N44" s="145"/>
      <c r="O44" s="145"/>
      <c r="P44" s="129">
        <f t="shared" si="0"/>
        <v>0</v>
      </c>
      <c r="Q44" s="129">
        <f t="shared" si="0"/>
        <v>0</v>
      </c>
      <c r="R44" s="169">
        <f t="shared" si="1"/>
        <v>0</v>
      </c>
      <c r="S44" s="141"/>
    </row>
    <row r="45" spans="1:19" s="142" customFormat="1" ht="18" customHeight="1">
      <c r="A45" s="127">
        <v>35</v>
      </c>
      <c r="B45" s="247"/>
      <c r="C45" s="128" t="s">
        <v>310</v>
      </c>
      <c r="D45" s="128"/>
      <c r="E45" s="128"/>
      <c r="F45" s="128"/>
      <c r="G45" s="140"/>
      <c r="H45" s="140"/>
      <c r="I45" s="140"/>
      <c r="J45" s="129"/>
      <c r="K45" s="129"/>
      <c r="L45" s="129"/>
      <c r="M45" s="145"/>
      <c r="N45" s="145"/>
      <c r="O45" s="145"/>
      <c r="P45" s="129">
        <f t="shared" si="0"/>
        <v>0</v>
      </c>
      <c r="Q45" s="129">
        <f t="shared" si="0"/>
        <v>0</v>
      </c>
      <c r="R45" s="169">
        <f t="shared" si="1"/>
        <v>0</v>
      </c>
      <c r="S45" s="141"/>
    </row>
    <row r="46" spans="1:19" s="142" customFormat="1" ht="18" customHeight="1">
      <c r="A46" s="127">
        <v>36</v>
      </c>
      <c r="B46" s="247"/>
      <c r="C46" s="128" t="s">
        <v>311</v>
      </c>
      <c r="D46" s="128"/>
      <c r="E46" s="128"/>
      <c r="F46" s="128"/>
      <c r="G46" s="140"/>
      <c r="H46" s="140"/>
      <c r="I46" s="140"/>
      <c r="J46" s="129"/>
      <c r="K46" s="129"/>
      <c r="L46" s="129"/>
      <c r="M46" s="145"/>
      <c r="N46" s="145"/>
      <c r="O46" s="145"/>
      <c r="P46" s="129">
        <f t="shared" si="0"/>
        <v>0</v>
      </c>
      <c r="Q46" s="129">
        <f t="shared" si="0"/>
        <v>0</v>
      </c>
      <c r="R46" s="169">
        <f t="shared" si="1"/>
        <v>0</v>
      </c>
      <c r="S46" s="141"/>
    </row>
    <row r="47" spans="1:19" s="142" customFormat="1" ht="18" customHeight="1">
      <c r="A47" s="127">
        <v>37</v>
      </c>
      <c r="B47" s="247"/>
      <c r="C47" s="128" t="s">
        <v>312</v>
      </c>
      <c r="D47" s="128"/>
      <c r="E47" s="128"/>
      <c r="F47" s="128"/>
      <c r="G47" s="140"/>
      <c r="H47" s="140"/>
      <c r="I47" s="140"/>
      <c r="J47" s="129"/>
      <c r="K47" s="129"/>
      <c r="L47" s="129"/>
      <c r="M47" s="145"/>
      <c r="N47" s="145"/>
      <c r="O47" s="145"/>
      <c r="P47" s="129">
        <f t="shared" si="0"/>
        <v>0</v>
      </c>
      <c r="Q47" s="129">
        <f t="shared" si="0"/>
        <v>0</v>
      </c>
      <c r="R47" s="169">
        <f t="shared" si="1"/>
        <v>0</v>
      </c>
      <c r="S47" s="141"/>
    </row>
    <row r="48" spans="1:19" s="144" customFormat="1" ht="18" customHeight="1">
      <c r="A48" s="136"/>
      <c r="B48" s="248"/>
      <c r="C48" s="133" t="s">
        <v>277</v>
      </c>
      <c r="D48" s="137">
        <f t="shared" ref="D48:I48" si="6">SUM(D44:D47)</f>
        <v>0</v>
      </c>
      <c r="E48" s="137">
        <f t="shared" si="6"/>
        <v>0</v>
      </c>
      <c r="F48" s="137">
        <f t="shared" si="6"/>
        <v>0</v>
      </c>
      <c r="G48" s="137">
        <f t="shared" si="6"/>
        <v>0</v>
      </c>
      <c r="H48" s="137">
        <f t="shared" si="6"/>
        <v>0</v>
      </c>
      <c r="I48" s="137">
        <f t="shared" si="6"/>
        <v>0</v>
      </c>
      <c r="J48" s="138">
        <f>SUM(J44:J47)</f>
        <v>0</v>
      </c>
      <c r="K48" s="138">
        <f t="shared" ref="K48:R48" si="7">SUM(K44:K47)</f>
        <v>0</v>
      </c>
      <c r="L48" s="138">
        <f t="shared" si="7"/>
        <v>0</v>
      </c>
      <c r="M48" s="137">
        <f t="shared" si="7"/>
        <v>0</v>
      </c>
      <c r="N48" s="137">
        <f t="shared" si="7"/>
        <v>0</v>
      </c>
      <c r="O48" s="137">
        <f t="shared" si="7"/>
        <v>0</v>
      </c>
      <c r="P48" s="129">
        <f t="shared" si="0"/>
        <v>0</v>
      </c>
      <c r="Q48" s="129">
        <f t="shared" si="0"/>
        <v>0</v>
      </c>
      <c r="R48" s="138">
        <f t="shared" si="7"/>
        <v>0</v>
      </c>
      <c r="S48" s="143"/>
    </row>
    <row r="49" spans="1:19" s="182" customFormat="1" ht="18" customHeight="1" thickBot="1">
      <c r="A49" s="184"/>
      <c r="B49" s="242" t="s">
        <v>172</v>
      </c>
      <c r="C49" s="243"/>
      <c r="D49" s="185">
        <f t="shared" ref="D49:R49" si="8">SUM(D11,D12,D18,D19,D25,D36,D42,D43,D48)</f>
        <v>630</v>
      </c>
      <c r="E49" s="185">
        <f t="shared" si="8"/>
        <v>630</v>
      </c>
      <c r="F49" s="185">
        <f t="shared" si="8"/>
        <v>1260</v>
      </c>
      <c r="G49" s="185">
        <f t="shared" si="8"/>
        <v>220</v>
      </c>
      <c r="H49" s="185">
        <f t="shared" si="8"/>
        <v>220</v>
      </c>
      <c r="I49" s="185">
        <f t="shared" si="8"/>
        <v>440</v>
      </c>
      <c r="J49" s="186">
        <f t="shared" si="8"/>
        <v>40.372250000000001</v>
      </c>
      <c r="K49" s="186">
        <f t="shared" si="8"/>
        <v>40.372250000000001</v>
      </c>
      <c r="L49" s="186">
        <f t="shared" si="8"/>
        <v>3229.78</v>
      </c>
      <c r="M49" s="185">
        <f t="shared" si="8"/>
        <v>81</v>
      </c>
      <c r="N49" s="185">
        <f t="shared" si="8"/>
        <v>81</v>
      </c>
      <c r="O49" s="185">
        <f t="shared" si="8"/>
        <v>10800</v>
      </c>
      <c r="P49" s="175">
        <f t="shared" si="0"/>
        <v>971.37225000000001</v>
      </c>
      <c r="Q49" s="175">
        <f t="shared" si="0"/>
        <v>971.37225000000001</v>
      </c>
      <c r="R49" s="186">
        <f t="shared" si="8"/>
        <v>1942.7444999999998</v>
      </c>
      <c r="S49" s="187"/>
    </row>
  </sheetData>
  <mergeCells count="18">
    <mergeCell ref="B49:C49"/>
    <mergeCell ref="A2:S2"/>
    <mergeCell ref="B6:B11"/>
    <mergeCell ref="B13:B18"/>
    <mergeCell ref="B20:B25"/>
    <mergeCell ref="B26:B36"/>
    <mergeCell ref="B37:B42"/>
    <mergeCell ref="B44:B48"/>
    <mergeCell ref="A1:B1"/>
    <mergeCell ref="P3:S3"/>
    <mergeCell ref="A4:A5"/>
    <mergeCell ref="B4:C5"/>
    <mergeCell ref="D4:F4"/>
    <mergeCell ref="G4:I4"/>
    <mergeCell ref="J4:L4"/>
    <mergeCell ref="M4:O4"/>
    <mergeCell ref="P4:R4"/>
    <mergeCell ref="S4:S5"/>
  </mergeCells>
  <phoneticPr fontId="1" type="noConversion"/>
  <printOptions horizontalCentered="1"/>
  <pageMargins left="0.22" right="0.51" top="0.27" bottom="0.24" header="0.22" footer="0.16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第一批审核结果公示</vt:lpstr>
      <vt:lpstr>吴中区</vt:lpstr>
      <vt:lpstr>相城区</vt:lpstr>
      <vt:lpstr>工业园区</vt:lpstr>
      <vt:lpstr>高新区</vt:lpstr>
      <vt:lpstr>吴江区</vt:lpstr>
      <vt:lpstr>吴中区!Print_Titles</vt:lpstr>
      <vt:lpstr>相城区!Print_Titles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2021-07-01T07:58:02Z</dcterms:modified>
</cp:coreProperties>
</file>